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VALIDITY SECTIONS\"/>
    </mc:Choice>
  </mc:AlternateContent>
  <bookViews>
    <workbookView xWindow="-105" yWindow="0" windowWidth="25695" windowHeight="15015"/>
  </bookViews>
  <sheets>
    <sheet name=" 10 models" sheetId="3" r:id="rId1"/>
    <sheet name=" 10 contours" sheetId="7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J9" i="7" s="1"/>
  <c r="F9" i="7"/>
  <c r="O9" i="7"/>
  <c r="O80" i="7"/>
  <c r="F78" i="7"/>
  <c r="F79" i="7"/>
  <c r="F80" i="7"/>
  <c r="E78" i="7"/>
  <c r="J78" i="7" s="1"/>
  <c r="E79" i="7"/>
  <c r="J79" i="7" s="1"/>
  <c r="E80" i="7"/>
  <c r="J80" i="7" s="1"/>
  <c r="O67" i="3"/>
  <c r="O68" i="3"/>
  <c r="O69" i="3"/>
  <c r="O70" i="3"/>
  <c r="O71" i="3"/>
  <c r="O72" i="3"/>
  <c r="O73" i="3"/>
  <c r="O74" i="3"/>
  <c r="F68" i="3"/>
  <c r="F69" i="3"/>
  <c r="F70" i="3"/>
  <c r="F71" i="3"/>
  <c r="F72" i="3"/>
  <c r="F73" i="3"/>
  <c r="F74" i="3"/>
  <c r="B76" i="3"/>
  <c r="E67" i="3"/>
  <c r="E68" i="3"/>
  <c r="J68" i="3" s="1"/>
  <c r="E69" i="3"/>
  <c r="J69" i="3" s="1"/>
  <c r="E70" i="3"/>
  <c r="J70" i="3" s="1"/>
  <c r="E71" i="3"/>
  <c r="J71" i="3" s="1"/>
  <c r="E72" i="3"/>
  <c r="J72" i="3" s="1"/>
  <c r="E73" i="3"/>
  <c r="J73" i="3" s="1"/>
  <c r="E74" i="3"/>
  <c r="J74" i="3" s="1"/>
  <c r="E75" i="3"/>
  <c r="O60" i="3"/>
  <c r="O61" i="3"/>
  <c r="O62" i="3"/>
  <c r="O63" i="3"/>
  <c r="O64" i="3"/>
  <c r="O65" i="3"/>
  <c r="F60" i="3"/>
  <c r="F61" i="3"/>
  <c r="F62" i="3"/>
  <c r="F63" i="3"/>
  <c r="F64" i="3"/>
  <c r="E56" i="3"/>
  <c r="E57" i="3"/>
  <c r="E58" i="3"/>
  <c r="E59" i="3"/>
  <c r="E60" i="3"/>
  <c r="J60" i="3" s="1"/>
  <c r="E61" i="3"/>
  <c r="J61" i="3" s="1"/>
  <c r="E62" i="3"/>
  <c r="J62" i="3" s="1"/>
  <c r="E63" i="3"/>
  <c r="J63" i="3" s="1"/>
  <c r="E64" i="3"/>
  <c r="J64" i="3" s="1"/>
  <c r="E65" i="3"/>
  <c r="E66" i="3"/>
  <c r="O71" i="7"/>
  <c r="O72" i="7"/>
  <c r="O73" i="7"/>
  <c r="O74" i="7"/>
  <c r="O75" i="7"/>
  <c r="O76" i="7"/>
  <c r="O77" i="7"/>
  <c r="O78" i="7"/>
  <c r="F72" i="7"/>
  <c r="F73" i="7"/>
  <c r="F74" i="7"/>
  <c r="F75" i="7"/>
  <c r="F76" i="7"/>
  <c r="F77" i="7"/>
  <c r="E72" i="7"/>
  <c r="J72" i="7" s="1"/>
  <c r="E73" i="7"/>
  <c r="J73" i="7" s="1"/>
  <c r="E74" i="7"/>
  <c r="J74" i="7" s="1"/>
  <c r="E75" i="7"/>
  <c r="J75" i="7" s="1"/>
  <c r="E76" i="7"/>
  <c r="J76" i="7" s="1"/>
  <c r="E77" i="7"/>
  <c r="J77" i="7" s="1"/>
  <c r="E5" i="7" l="1"/>
  <c r="J5" i="7" s="1"/>
  <c r="F5" i="7"/>
  <c r="O5" i="7"/>
  <c r="E10" i="7"/>
  <c r="J10" i="7" s="1"/>
  <c r="F10" i="7"/>
  <c r="O10" i="7"/>
  <c r="E16" i="7"/>
  <c r="J16" i="7" s="1"/>
  <c r="F16" i="7"/>
  <c r="O16" i="7"/>
  <c r="O79" i="7"/>
  <c r="E71" i="7"/>
  <c r="F71" i="7"/>
  <c r="O70" i="7" l="1"/>
  <c r="F67" i="7"/>
  <c r="F68" i="7"/>
  <c r="F69" i="7"/>
  <c r="F70" i="7"/>
  <c r="E70" i="7"/>
  <c r="J70" i="7" s="1"/>
  <c r="J71" i="7"/>
  <c r="N85" i="7"/>
  <c r="B81" i="7"/>
  <c r="O69" i="7"/>
  <c r="E69" i="7"/>
  <c r="J69" i="7" s="1"/>
  <c r="O68" i="7"/>
  <c r="E68" i="7"/>
  <c r="J68" i="7" s="1"/>
  <c r="O67" i="7"/>
  <c r="E67" i="7"/>
  <c r="J67" i="7" s="1"/>
  <c r="O66" i="7"/>
  <c r="F66" i="7"/>
  <c r="E66" i="7"/>
  <c r="J66" i="7" s="1"/>
  <c r="O65" i="7"/>
  <c r="F65" i="7"/>
  <c r="E65" i="7"/>
  <c r="J65" i="7" s="1"/>
  <c r="O64" i="7"/>
  <c r="F64" i="7"/>
  <c r="E64" i="7"/>
  <c r="J64" i="7" s="1"/>
  <c r="O63" i="7"/>
  <c r="F63" i="7"/>
  <c r="E63" i="7"/>
  <c r="J63" i="7" s="1"/>
  <c r="O62" i="7"/>
  <c r="F62" i="7"/>
  <c r="E62" i="7"/>
  <c r="J62" i="7" s="1"/>
  <c r="O61" i="7"/>
  <c r="F61" i="7"/>
  <c r="E61" i="7"/>
  <c r="J61" i="7" s="1"/>
  <c r="O60" i="7"/>
  <c r="F60" i="7"/>
  <c r="E60" i="7"/>
  <c r="J60" i="7" s="1"/>
  <c r="O59" i="7"/>
  <c r="F59" i="7"/>
  <c r="E59" i="7"/>
  <c r="J59" i="7" s="1"/>
  <c r="O58" i="7"/>
  <c r="F58" i="7"/>
  <c r="E58" i="7"/>
  <c r="J58" i="7" s="1"/>
  <c r="O57" i="7"/>
  <c r="F57" i="7"/>
  <c r="E57" i="7"/>
  <c r="J57" i="7" s="1"/>
  <c r="O56" i="7"/>
  <c r="F56" i="7"/>
  <c r="E56" i="7"/>
  <c r="J56" i="7" s="1"/>
  <c r="O55" i="7"/>
  <c r="F55" i="7"/>
  <c r="E55" i="7"/>
  <c r="J55" i="7" s="1"/>
  <c r="O54" i="7"/>
  <c r="F54" i="7"/>
  <c r="E54" i="7"/>
  <c r="J54" i="7" s="1"/>
  <c r="O53" i="7"/>
  <c r="F53" i="7"/>
  <c r="E53" i="7"/>
  <c r="J53" i="7" s="1"/>
  <c r="O52" i="7"/>
  <c r="F52" i="7"/>
  <c r="E52" i="7"/>
  <c r="J52" i="7" s="1"/>
  <c r="O51" i="7"/>
  <c r="F51" i="7"/>
  <c r="E51" i="7"/>
  <c r="J51" i="7" s="1"/>
  <c r="O50" i="7"/>
  <c r="F50" i="7"/>
  <c r="E50" i="7"/>
  <c r="J50" i="7" s="1"/>
  <c r="O49" i="7"/>
  <c r="F49" i="7"/>
  <c r="E49" i="7"/>
  <c r="J49" i="7" s="1"/>
  <c r="O48" i="7"/>
  <c r="F48" i="7"/>
  <c r="E48" i="7"/>
  <c r="J48" i="7" s="1"/>
  <c r="O47" i="7"/>
  <c r="F47" i="7"/>
  <c r="E47" i="7"/>
  <c r="J47" i="7" s="1"/>
  <c r="O46" i="7"/>
  <c r="F46" i="7"/>
  <c r="E46" i="7"/>
  <c r="J46" i="7" s="1"/>
  <c r="O45" i="7"/>
  <c r="F45" i="7"/>
  <c r="E45" i="7"/>
  <c r="J45" i="7" s="1"/>
  <c r="O44" i="7"/>
  <c r="F44" i="7"/>
  <c r="E44" i="7"/>
  <c r="J44" i="7" s="1"/>
  <c r="O43" i="7"/>
  <c r="F43" i="7"/>
  <c r="E43" i="7"/>
  <c r="J43" i="7" s="1"/>
  <c r="O42" i="7"/>
  <c r="F42" i="7"/>
  <c r="E42" i="7"/>
  <c r="J42" i="7" s="1"/>
  <c r="O41" i="7"/>
  <c r="F41" i="7"/>
  <c r="E41" i="7"/>
  <c r="J41" i="7" s="1"/>
  <c r="O40" i="7"/>
  <c r="F40" i="7"/>
  <c r="E40" i="7"/>
  <c r="J40" i="7" s="1"/>
  <c r="O39" i="7"/>
  <c r="F39" i="7"/>
  <c r="E39" i="7"/>
  <c r="J39" i="7" s="1"/>
  <c r="O38" i="7"/>
  <c r="F38" i="7"/>
  <c r="E38" i="7"/>
  <c r="J38" i="7" s="1"/>
  <c r="O37" i="7"/>
  <c r="F37" i="7"/>
  <c r="E37" i="7"/>
  <c r="J37" i="7" s="1"/>
  <c r="O36" i="7"/>
  <c r="F36" i="7"/>
  <c r="E36" i="7"/>
  <c r="J36" i="7" s="1"/>
  <c r="O35" i="7"/>
  <c r="F35" i="7"/>
  <c r="E35" i="7"/>
  <c r="J35" i="7" s="1"/>
  <c r="O34" i="7"/>
  <c r="F34" i="7"/>
  <c r="E34" i="7"/>
  <c r="J34" i="7" s="1"/>
  <c r="O33" i="7"/>
  <c r="F33" i="7"/>
  <c r="E33" i="7"/>
  <c r="J33" i="7" s="1"/>
  <c r="O32" i="7"/>
  <c r="F32" i="7"/>
  <c r="E32" i="7"/>
  <c r="J32" i="7" s="1"/>
  <c r="O31" i="7"/>
  <c r="F31" i="7"/>
  <c r="E31" i="7"/>
  <c r="J31" i="7" s="1"/>
  <c r="O30" i="7"/>
  <c r="F30" i="7"/>
  <c r="E30" i="7"/>
  <c r="J30" i="7" s="1"/>
  <c r="O29" i="7"/>
  <c r="F29" i="7"/>
  <c r="E29" i="7"/>
  <c r="J29" i="7" s="1"/>
  <c r="O28" i="7"/>
  <c r="F28" i="7"/>
  <c r="E28" i="7"/>
  <c r="J28" i="7" s="1"/>
  <c r="O27" i="7"/>
  <c r="F27" i="7"/>
  <c r="E27" i="7"/>
  <c r="J27" i="7" s="1"/>
  <c r="O26" i="7"/>
  <c r="F26" i="7"/>
  <c r="E26" i="7"/>
  <c r="J26" i="7" s="1"/>
  <c r="O25" i="7"/>
  <c r="F25" i="7"/>
  <c r="E25" i="7"/>
  <c r="J25" i="7" s="1"/>
  <c r="O24" i="7"/>
  <c r="F24" i="7"/>
  <c r="E24" i="7"/>
  <c r="J24" i="7" s="1"/>
  <c r="O23" i="7"/>
  <c r="F23" i="7"/>
  <c r="E23" i="7"/>
  <c r="J23" i="7" s="1"/>
  <c r="O22" i="7"/>
  <c r="F22" i="7"/>
  <c r="E22" i="7"/>
  <c r="J22" i="7" s="1"/>
  <c r="O21" i="7"/>
  <c r="F21" i="7"/>
  <c r="E21" i="7"/>
  <c r="J21" i="7" s="1"/>
  <c r="O20" i="7"/>
  <c r="F20" i="7"/>
  <c r="E20" i="7"/>
  <c r="J20" i="7" s="1"/>
  <c r="O19" i="7"/>
  <c r="F19" i="7"/>
  <c r="E19" i="7"/>
  <c r="J19" i="7" s="1"/>
  <c r="O18" i="7"/>
  <c r="F18" i="7"/>
  <c r="E18" i="7"/>
  <c r="J18" i="7" s="1"/>
  <c r="O17" i="7"/>
  <c r="F17" i="7"/>
  <c r="E17" i="7"/>
  <c r="J17" i="7" s="1"/>
  <c r="O15" i="7"/>
  <c r="F15" i="7"/>
  <c r="E15" i="7"/>
  <c r="J15" i="7" s="1"/>
  <c r="O14" i="7"/>
  <c r="F14" i="7"/>
  <c r="E14" i="7"/>
  <c r="J14" i="7" s="1"/>
  <c r="O13" i="7"/>
  <c r="F13" i="7"/>
  <c r="E13" i="7"/>
  <c r="J13" i="7" s="1"/>
  <c r="O12" i="7"/>
  <c r="F12" i="7"/>
  <c r="E12" i="7"/>
  <c r="J12" i="7" s="1"/>
  <c r="O11" i="7"/>
  <c r="F11" i="7"/>
  <c r="E11" i="7"/>
  <c r="J11" i="7" s="1"/>
  <c r="O8" i="7"/>
  <c r="F8" i="7"/>
  <c r="E8" i="7"/>
  <c r="J8" i="7" s="1"/>
  <c r="O7" i="7"/>
  <c r="F7" i="7"/>
  <c r="E7" i="7"/>
  <c r="J7" i="7" s="1"/>
  <c r="O6" i="7"/>
  <c r="F6" i="7"/>
  <c r="E6" i="7"/>
  <c r="J6" i="7" s="1"/>
  <c r="O4" i="7"/>
  <c r="F4" i="7"/>
  <c r="E4" i="7"/>
  <c r="J4" i="7" s="1"/>
  <c r="O3" i="7"/>
  <c r="F3" i="7"/>
  <c r="E3" i="7"/>
  <c r="J3" i="7" s="1"/>
  <c r="O2" i="7"/>
  <c r="F2" i="7"/>
  <c r="E2" i="7"/>
  <c r="J2" i="7" s="1"/>
  <c r="E81" i="7" l="1"/>
  <c r="I9" i="7" s="1"/>
  <c r="E82" i="7"/>
  <c r="I80" i="7" l="1"/>
  <c r="I72" i="7"/>
  <c r="I78" i="7"/>
  <c r="I73" i="7"/>
  <c r="I76" i="7"/>
  <c r="I79" i="7"/>
  <c r="I74" i="7"/>
  <c r="I77" i="7"/>
  <c r="I75" i="7"/>
  <c r="I10" i="7"/>
  <c r="I5" i="7"/>
  <c r="I16" i="7"/>
  <c r="I71" i="7"/>
  <c r="L85" i="7"/>
  <c r="I69" i="7"/>
  <c r="I63" i="7"/>
  <c r="I59" i="7"/>
  <c r="I56" i="7"/>
  <c r="I52" i="7"/>
  <c r="I48" i="7"/>
  <c r="I44" i="7"/>
  <c r="I40" i="7"/>
  <c r="I36" i="7"/>
  <c r="I32" i="7"/>
  <c r="I26" i="7"/>
  <c r="I22" i="7"/>
  <c r="I18" i="7"/>
  <c r="I14" i="7"/>
  <c r="I6" i="7"/>
  <c r="I2" i="7"/>
  <c r="I11" i="7"/>
  <c r="I70" i="7"/>
  <c r="I66" i="7"/>
  <c r="I64" i="7"/>
  <c r="I60" i="7"/>
  <c r="I57" i="7"/>
  <c r="I53" i="7"/>
  <c r="I49" i="7"/>
  <c r="I45" i="7"/>
  <c r="I41" i="7"/>
  <c r="I37" i="7"/>
  <c r="I33" i="7"/>
  <c r="I29" i="7"/>
  <c r="I27" i="7"/>
  <c r="I23" i="7"/>
  <c r="I19" i="7"/>
  <c r="I15" i="7"/>
  <c r="G86" i="7"/>
  <c r="H9" i="7" s="1"/>
  <c r="I67" i="7"/>
  <c r="I65" i="7"/>
  <c r="I61" i="7"/>
  <c r="I54" i="7"/>
  <c r="I50" i="7"/>
  <c r="I46" i="7"/>
  <c r="I42" i="7"/>
  <c r="I38" i="7"/>
  <c r="I34" i="7"/>
  <c r="I30" i="7"/>
  <c r="I24" i="7"/>
  <c r="I8" i="7"/>
  <c r="I4" i="7"/>
  <c r="I13" i="7"/>
  <c r="I12" i="7"/>
  <c r="I3" i="7"/>
  <c r="I21" i="7"/>
  <c r="I68" i="7"/>
  <c r="I62" i="7"/>
  <c r="I58" i="7"/>
  <c r="I55" i="7"/>
  <c r="I51" i="7"/>
  <c r="I47" i="7"/>
  <c r="I43" i="7"/>
  <c r="I39" i="7"/>
  <c r="I35" i="7"/>
  <c r="I31" i="7"/>
  <c r="I28" i="7"/>
  <c r="I25" i="7"/>
  <c r="G85" i="7"/>
  <c r="G9" i="7" s="1"/>
  <c r="I20" i="7"/>
  <c r="I17" i="7"/>
  <c r="I7" i="7"/>
  <c r="G89" i="7"/>
  <c r="G92" i="7"/>
  <c r="G96" i="7" s="1"/>
  <c r="J85" i="7"/>
  <c r="K85" i="7" s="1"/>
  <c r="G90" i="7"/>
  <c r="G80" i="7" l="1"/>
  <c r="H80" i="7"/>
  <c r="G77" i="7"/>
  <c r="G72" i="7"/>
  <c r="G75" i="7"/>
  <c r="G78" i="7"/>
  <c r="G73" i="7"/>
  <c r="G76" i="7"/>
  <c r="G79" i="7"/>
  <c r="G74" i="7"/>
  <c r="H78" i="7"/>
  <c r="H76" i="7"/>
  <c r="H79" i="7"/>
  <c r="H74" i="7"/>
  <c r="H77" i="7"/>
  <c r="H72" i="7"/>
  <c r="H75" i="7"/>
  <c r="H73" i="7"/>
  <c r="G10" i="7"/>
  <c r="G5" i="7"/>
  <c r="H10" i="7"/>
  <c r="H5" i="7"/>
  <c r="G16" i="7"/>
  <c r="H16" i="7"/>
  <c r="H70" i="7"/>
  <c r="H71" i="7"/>
  <c r="G69" i="7"/>
  <c r="G70" i="7"/>
  <c r="G71" i="7"/>
  <c r="G100" i="7"/>
  <c r="H68" i="7"/>
  <c r="H62" i="7"/>
  <c r="H58" i="7"/>
  <c r="H55" i="7"/>
  <c r="H51" i="7"/>
  <c r="H47" i="7"/>
  <c r="H43" i="7"/>
  <c r="H39" i="7"/>
  <c r="H35" i="7"/>
  <c r="H31" i="7"/>
  <c r="H28" i="7"/>
  <c r="H25" i="7"/>
  <c r="H21" i="7"/>
  <c r="H17" i="7"/>
  <c r="H13" i="7"/>
  <c r="H69" i="7"/>
  <c r="H63" i="7"/>
  <c r="H59" i="7"/>
  <c r="H56" i="7"/>
  <c r="H52" i="7"/>
  <c r="H48" i="7"/>
  <c r="H44" i="7"/>
  <c r="H40" i="7"/>
  <c r="H36" i="7"/>
  <c r="H32" i="7"/>
  <c r="H26" i="7"/>
  <c r="H22" i="7"/>
  <c r="H18" i="7"/>
  <c r="H14" i="7"/>
  <c r="H66" i="7"/>
  <c r="H64" i="7"/>
  <c r="H60" i="7"/>
  <c r="H57" i="7"/>
  <c r="H53" i="7"/>
  <c r="H49" i="7"/>
  <c r="H45" i="7"/>
  <c r="H41" i="7"/>
  <c r="H37" i="7"/>
  <c r="H33" i="7"/>
  <c r="H29" i="7"/>
  <c r="H27" i="7"/>
  <c r="H23" i="7"/>
  <c r="H8" i="7"/>
  <c r="H20" i="7"/>
  <c r="H15" i="7"/>
  <c r="H7" i="7"/>
  <c r="H19" i="7"/>
  <c r="H11" i="7"/>
  <c r="H3" i="7"/>
  <c r="H67" i="7"/>
  <c r="H65" i="7"/>
  <c r="H61" i="7"/>
  <c r="H54" i="7"/>
  <c r="H50" i="7"/>
  <c r="H46" i="7"/>
  <c r="H42" i="7"/>
  <c r="H38" i="7"/>
  <c r="H34" i="7"/>
  <c r="H30" i="7"/>
  <c r="H24" i="7"/>
  <c r="G101" i="7"/>
  <c r="H6" i="7"/>
  <c r="H2" i="7"/>
  <c r="H4" i="7"/>
  <c r="H12" i="7"/>
  <c r="G95" i="7"/>
  <c r="G67" i="7"/>
  <c r="G65" i="7"/>
  <c r="G61" i="7"/>
  <c r="G54" i="7"/>
  <c r="G50" i="7"/>
  <c r="G46" i="7"/>
  <c r="G42" i="7"/>
  <c r="G38" i="7"/>
  <c r="G34" i="7"/>
  <c r="G30" i="7"/>
  <c r="G24" i="7"/>
  <c r="G20" i="7"/>
  <c r="G12" i="7"/>
  <c r="G8" i="7"/>
  <c r="G4" i="7"/>
  <c r="G13" i="7"/>
  <c r="G99" i="7"/>
  <c r="P88" i="7"/>
  <c r="G68" i="7"/>
  <c r="G62" i="7"/>
  <c r="G58" i="7"/>
  <c r="G55" i="7"/>
  <c r="G51" i="7"/>
  <c r="G47" i="7"/>
  <c r="G43" i="7"/>
  <c r="G39" i="7"/>
  <c r="G35" i="7"/>
  <c r="G31" i="7"/>
  <c r="G28" i="7"/>
  <c r="G25" i="7"/>
  <c r="G21" i="7"/>
  <c r="G17" i="7"/>
  <c r="G98" i="7"/>
  <c r="G63" i="7"/>
  <c r="G59" i="7"/>
  <c r="G56" i="7"/>
  <c r="G52" i="7"/>
  <c r="G48" i="7"/>
  <c r="G44" i="7"/>
  <c r="G40" i="7"/>
  <c r="G36" i="7"/>
  <c r="G32" i="7"/>
  <c r="G26" i="7"/>
  <c r="G6" i="7"/>
  <c r="G2" i="7"/>
  <c r="G66" i="7"/>
  <c r="G64" i="7"/>
  <c r="G60" i="7"/>
  <c r="G57" i="7"/>
  <c r="G53" i="7"/>
  <c r="G49" i="7"/>
  <c r="G45" i="7"/>
  <c r="G41" i="7"/>
  <c r="G37" i="7"/>
  <c r="G33" i="7"/>
  <c r="G29" i="7"/>
  <c r="G27" i="7"/>
  <c r="G23" i="7"/>
  <c r="G19" i="7"/>
  <c r="G15" i="7"/>
  <c r="G11" i="7"/>
  <c r="G7" i="7"/>
  <c r="G3" i="7"/>
  <c r="G22" i="7"/>
  <c r="G18" i="7"/>
  <c r="G14" i="7"/>
  <c r="G94" i="7"/>
  <c r="O58" i="3"/>
  <c r="O59" i="3"/>
  <c r="O66" i="3"/>
  <c r="O75" i="3"/>
  <c r="F65" i="3"/>
  <c r="J59" i="3"/>
  <c r="J65" i="3"/>
  <c r="E2" i="3" l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F52" i="3"/>
  <c r="F53" i="3"/>
  <c r="F54" i="3"/>
  <c r="F55" i="3"/>
  <c r="F56" i="3"/>
  <c r="F57" i="3"/>
  <c r="F58" i="3"/>
  <c r="F59" i="3"/>
  <c r="F66" i="3"/>
  <c r="F67" i="3"/>
  <c r="F75" i="3"/>
  <c r="F51" i="3"/>
  <c r="E47" i="3"/>
  <c r="E48" i="3"/>
  <c r="E49" i="3"/>
  <c r="E50" i="3"/>
  <c r="E51" i="3"/>
  <c r="J51" i="3" s="1"/>
  <c r="E52" i="3"/>
  <c r="J52" i="3" s="1"/>
  <c r="E53" i="3"/>
  <c r="J53" i="3" s="1"/>
  <c r="E54" i="3"/>
  <c r="J54" i="3" s="1"/>
  <c r="E55" i="3"/>
  <c r="J55" i="3" s="1"/>
  <c r="J56" i="3"/>
  <c r="J57" i="3"/>
  <c r="J58" i="3"/>
  <c r="J66" i="3"/>
  <c r="J67" i="3"/>
  <c r="J75" i="3"/>
  <c r="O2" i="3" l="1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J33" i="3" s="1"/>
  <c r="E34" i="3"/>
  <c r="J34" i="3" s="1"/>
  <c r="E35" i="3"/>
  <c r="J35" i="3" s="1"/>
  <c r="E36" i="3"/>
  <c r="J36" i="3" s="1"/>
  <c r="E37" i="3"/>
  <c r="J37" i="3" s="1"/>
  <c r="E38" i="3"/>
  <c r="J38" i="3" s="1"/>
  <c r="E39" i="3"/>
  <c r="J39" i="3" s="1"/>
  <c r="E40" i="3"/>
  <c r="E41" i="3"/>
  <c r="E42" i="3"/>
  <c r="E43" i="3"/>
  <c r="E44" i="3"/>
  <c r="E45" i="3"/>
  <c r="E46" i="3"/>
  <c r="E76" i="3" l="1"/>
  <c r="E77" i="3"/>
  <c r="I71" i="3" l="1"/>
  <c r="I68" i="3"/>
  <c r="I72" i="3"/>
  <c r="I69" i="3"/>
  <c r="I73" i="3"/>
  <c r="I70" i="3"/>
  <c r="I74" i="3"/>
  <c r="I61" i="3"/>
  <c r="I63" i="3"/>
  <c r="I60" i="3"/>
  <c r="I62" i="3"/>
  <c r="I64" i="3"/>
  <c r="G87" i="3"/>
  <c r="G90" i="3" s="1"/>
  <c r="G84" i="3"/>
  <c r="G85" i="3"/>
  <c r="I65" i="3"/>
  <c r="I66" i="3"/>
  <c r="I56" i="3"/>
  <c r="I67" i="3"/>
  <c r="I53" i="3"/>
  <c r="I57" i="3"/>
  <c r="I75" i="3"/>
  <c r="I54" i="3"/>
  <c r="I58" i="3"/>
  <c r="I55" i="3"/>
  <c r="I59" i="3"/>
  <c r="I52" i="3"/>
  <c r="I51" i="3"/>
  <c r="G81" i="3"/>
  <c r="G80" i="3"/>
  <c r="J6" i="3"/>
  <c r="J8" i="3"/>
  <c r="J10" i="3"/>
  <c r="J13" i="3"/>
  <c r="J14" i="3"/>
  <c r="J16" i="3"/>
  <c r="J18" i="3"/>
  <c r="J19" i="3"/>
  <c r="J20" i="3"/>
  <c r="J22" i="3"/>
  <c r="J23" i="3"/>
  <c r="J25" i="3"/>
  <c r="J26" i="3"/>
  <c r="J28" i="3"/>
  <c r="J29" i="3"/>
  <c r="J31" i="3"/>
  <c r="J32" i="3"/>
  <c r="J42" i="3"/>
  <c r="J43" i="3"/>
  <c r="J46" i="3"/>
  <c r="J49" i="3"/>
  <c r="J3" i="3"/>
  <c r="J5" i="3"/>
  <c r="J7" i="3"/>
  <c r="J9" i="3"/>
  <c r="J11" i="3"/>
  <c r="J12" i="3"/>
  <c r="J15" i="3"/>
  <c r="J17" i="3"/>
  <c r="J21" i="3"/>
  <c r="J24" i="3"/>
  <c r="J27" i="3"/>
  <c r="J30" i="3"/>
  <c r="J40" i="3"/>
  <c r="J41" i="3"/>
  <c r="J44" i="3"/>
  <c r="J45" i="3"/>
  <c r="J47" i="3"/>
  <c r="J48" i="3"/>
  <c r="J50" i="3"/>
  <c r="J2" i="3"/>
  <c r="N80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H68" i="3" l="1"/>
  <c r="H72" i="3"/>
  <c r="H69" i="3"/>
  <c r="H73" i="3"/>
  <c r="H70" i="3"/>
  <c r="H74" i="3"/>
  <c r="H71" i="3"/>
  <c r="G69" i="3"/>
  <c r="G73" i="3"/>
  <c r="G70" i="3"/>
  <c r="G74" i="3"/>
  <c r="G71" i="3"/>
  <c r="G68" i="3"/>
  <c r="G72" i="3"/>
  <c r="G60" i="3"/>
  <c r="G61" i="3"/>
  <c r="G62" i="3"/>
  <c r="G63" i="3"/>
  <c r="G64" i="3"/>
  <c r="H60" i="3"/>
  <c r="H61" i="3"/>
  <c r="H62" i="3"/>
  <c r="H64" i="3"/>
  <c r="H63" i="3"/>
  <c r="G89" i="3"/>
  <c r="G65" i="3"/>
  <c r="G66" i="3"/>
  <c r="H66" i="3"/>
  <c r="H65" i="3"/>
  <c r="P83" i="3"/>
  <c r="H52" i="3"/>
  <c r="H56" i="3"/>
  <c r="H67" i="3"/>
  <c r="H53" i="3"/>
  <c r="H75" i="3"/>
  <c r="H54" i="3"/>
  <c r="H58" i="3"/>
  <c r="H57" i="3"/>
  <c r="H55" i="3"/>
  <c r="H59" i="3"/>
  <c r="G55" i="3"/>
  <c r="G59" i="3"/>
  <c r="G56" i="3"/>
  <c r="G67" i="3"/>
  <c r="G52" i="3"/>
  <c r="G53" i="3"/>
  <c r="G57" i="3"/>
  <c r="G75" i="3"/>
  <c r="G51" i="3"/>
  <c r="G54" i="3"/>
  <c r="G58" i="3"/>
  <c r="H51" i="3"/>
  <c r="G2" i="3"/>
  <c r="G91" i="3"/>
  <c r="J4" i="3"/>
  <c r="L80" i="3" l="1"/>
  <c r="I2" i="3"/>
  <c r="I39" i="3"/>
  <c r="I36" i="3"/>
  <c r="I32" i="3"/>
  <c r="I19" i="3"/>
  <c r="I4" i="3"/>
  <c r="I50" i="3"/>
  <c r="I44" i="3"/>
  <c r="I40" i="3"/>
  <c r="I42" i="3"/>
  <c r="I38" i="3"/>
  <c r="I35" i="3"/>
  <c r="I31" i="3"/>
  <c r="I28" i="3"/>
  <c r="I25" i="3"/>
  <c r="I22" i="3"/>
  <c r="I18" i="3"/>
  <c r="I14" i="3"/>
  <c r="I11" i="3"/>
  <c r="I49" i="3"/>
  <c r="I46" i="3"/>
  <c r="I43" i="3"/>
  <c r="I29" i="3"/>
  <c r="I26" i="3"/>
  <c r="I23" i="3"/>
  <c r="I16" i="3"/>
  <c r="I8" i="3"/>
  <c r="I6" i="3"/>
  <c r="I5" i="3"/>
  <c r="I3" i="3"/>
  <c r="I47" i="3"/>
  <c r="I33" i="3"/>
  <c r="I27" i="3"/>
  <c r="I20" i="3"/>
  <c r="I48" i="3"/>
  <c r="I41" i="3"/>
  <c r="I34" i="3"/>
  <c r="I24" i="3"/>
  <c r="I12" i="3"/>
  <c r="I9" i="3"/>
  <c r="I7" i="3"/>
  <c r="I45" i="3"/>
  <c r="I37" i="3"/>
  <c r="I30" i="3"/>
  <c r="I21" i="3"/>
  <c r="I17" i="3"/>
  <c r="I15" i="3"/>
  <c r="I13" i="3"/>
  <c r="I10" i="3"/>
  <c r="J80" i="3"/>
  <c r="K80" i="3" s="1"/>
  <c r="H2" i="3" l="1"/>
  <c r="G96" i="3"/>
  <c r="G95" i="3"/>
  <c r="H28" i="3"/>
  <c r="H25" i="3"/>
  <c r="H22" i="3"/>
  <c r="H46" i="3"/>
  <c r="H36" i="3"/>
  <c r="H32" i="3"/>
  <c r="H26" i="3"/>
  <c r="H23" i="3"/>
  <c r="H19" i="3"/>
  <c r="H48" i="3"/>
  <c r="H45" i="3"/>
  <c r="H41" i="3"/>
  <c r="H37" i="3"/>
  <c r="H34" i="3"/>
  <c r="H30" i="3"/>
  <c r="H24" i="3"/>
  <c r="H21" i="3"/>
  <c r="H17" i="3"/>
  <c r="H15" i="3"/>
  <c r="H13" i="3"/>
  <c r="H10" i="3"/>
  <c r="H42" i="3"/>
  <c r="H38" i="3"/>
  <c r="H35" i="3"/>
  <c r="H31" i="3"/>
  <c r="H18" i="3"/>
  <c r="H14" i="3"/>
  <c r="H11" i="3"/>
  <c r="H49" i="3"/>
  <c r="H43" i="3"/>
  <c r="H39" i="3"/>
  <c r="H29" i="3"/>
  <c r="H50" i="3"/>
  <c r="H44" i="3"/>
  <c r="H6" i="3"/>
  <c r="H4" i="3"/>
  <c r="H12" i="3"/>
  <c r="H9" i="3"/>
  <c r="H7" i="3"/>
  <c r="H5" i="3"/>
  <c r="H47" i="3"/>
  <c r="H40" i="3"/>
  <c r="H33" i="3"/>
  <c r="H27" i="3"/>
  <c r="H20" i="3"/>
  <c r="H3" i="3"/>
  <c r="H16" i="3"/>
  <c r="H8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94" i="3"/>
  <c r="G6" i="3"/>
  <c r="G4" i="3"/>
  <c r="G93" i="3"/>
  <c r="G5" i="3"/>
  <c r="G3" i="3"/>
</calcChain>
</file>

<file path=xl/sharedStrings.xml><?xml version="1.0" encoding="utf-8"?>
<sst xmlns="http://schemas.openxmlformats.org/spreadsheetml/2006/main" count="56" uniqueCount="26">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</sst>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6" xfId="0" applyFont="1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models'!$D$2:$D$75</c:f>
              <c:numCache>
                <c:formatCode>General</c:formatCode>
                <c:ptCount val="74"/>
                <c:pt idx="0">
                  <c:v>10295.033203000001</c:v>
                </c:pt>
                <c:pt idx="1">
                  <c:v>10306.734375</c:v>
                </c:pt>
                <c:pt idx="2">
                  <c:v>10350.100586</c:v>
                </c:pt>
                <c:pt idx="3">
                  <c:v>10331.318359000001</c:v>
                </c:pt>
                <c:pt idx="4">
                  <c:v>10307.657227</c:v>
                </c:pt>
                <c:pt idx="5">
                  <c:v>10322.849609000001</c:v>
                </c:pt>
                <c:pt idx="6">
                  <c:v>10297.852539</c:v>
                </c:pt>
                <c:pt idx="7">
                  <c:v>10089.077148</c:v>
                </c:pt>
                <c:pt idx="8">
                  <c:v>10175.941406</c:v>
                </c:pt>
                <c:pt idx="9">
                  <c:v>10198.007813</c:v>
                </c:pt>
                <c:pt idx="10">
                  <c:v>10184.837890999999</c:v>
                </c:pt>
                <c:pt idx="11">
                  <c:v>10110.473633</c:v>
                </c:pt>
                <c:pt idx="12">
                  <c:v>10163.438477</c:v>
                </c:pt>
                <c:pt idx="13">
                  <c:v>8640.0488280000009</c:v>
                </c:pt>
                <c:pt idx="14">
                  <c:v>8710.4453130000002</c:v>
                </c:pt>
                <c:pt idx="15">
                  <c:v>8679.9648440000001</c:v>
                </c:pt>
                <c:pt idx="16">
                  <c:v>8667.6542969999991</c:v>
                </c:pt>
                <c:pt idx="17">
                  <c:v>8651.8808590000008</c:v>
                </c:pt>
                <c:pt idx="18">
                  <c:v>8642.0878909999992</c:v>
                </c:pt>
                <c:pt idx="19">
                  <c:v>8661.5439449999994</c:v>
                </c:pt>
                <c:pt idx="20">
                  <c:v>8645.3964840000008</c:v>
                </c:pt>
                <c:pt idx="21">
                  <c:v>15697.750977</c:v>
                </c:pt>
                <c:pt idx="22">
                  <c:v>15704.188477</c:v>
                </c:pt>
                <c:pt idx="23">
                  <c:v>15636.124023</c:v>
                </c:pt>
                <c:pt idx="24">
                  <c:v>15665.358398</c:v>
                </c:pt>
                <c:pt idx="25">
                  <c:v>15627.467773</c:v>
                </c:pt>
                <c:pt idx="26">
                  <c:v>15619.113281</c:v>
                </c:pt>
                <c:pt idx="27">
                  <c:v>15662.481444999999</c:v>
                </c:pt>
                <c:pt idx="28">
                  <c:v>13769.613281</c:v>
                </c:pt>
                <c:pt idx="29">
                  <c:v>13796.663086</c:v>
                </c:pt>
                <c:pt idx="30">
                  <c:v>13820.509765999999</c:v>
                </c:pt>
                <c:pt idx="31">
                  <c:v>13746.491211</c:v>
                </c:pt>
                <c:pt idx="32">
                  <c:v>13763.011719</c:v>
                </c:pt>
                <c:pt idx="33">
                  <c:v>13780.916015999999</c:v>
                </c:pt>
                <c:pt idx="34">
                  <c:v>13785.086914</c:v>
                </c:pt>
                <c:pt idx="35">
                  <c:v>8344.78125</c:v>
                </c:pt>
                <c:pt idx="36">
                  <c:v>8335.0185550000006</c:v>
                </c:pt>
                <c:pt idx="37">
                  <c:v>8356.1035159999992</c:v>
                </c:pt>
                <c:pt idx="38">
                  <c:v>8359.9306639999995</c:v>
                </c:pt>
                <c:pt idx="39">
                  <c:v>8309.2617190000001</c:v>
                </c:pt>
                <c:pt idx="40">
                  <c:v>8322.4707030000009</c:v>
                </c:pt>
                <c:pt idx="41">
                  <c:v>8378.1269530000009</c:v>
                </c:pt>
                <c:pt idx="42">
                  <c:v>8382.7568360000005</c:v>
                </c:pt>
                <c:pt idx="43">
                  <c:v>8351.3789059999999</c:v>
                </c:pt>
                <c:pt idx="44">
                  <c:v>8036.8159180000002</c:v>
                </c:pt>
                <c:pt idx="45">
                  <c:v>8071.9057620000003</c:v>
                </c:pt>
                <c:pt idx="46">
                  <c:v>8065.4731449999999</c:v>
                </c:pt>
                <c:pt idx="47">
                  <c:v>8050.4814450000003</c:v>
                </c:pt>
                <c:pt idx="48">
                  <c:v>8044.0898440000001</c:v>
                </c:pt>
                <c:pt idx="49">
                  <c:v>8050.669922</c:v>
                </c:pt>
                <c:pt idx="50">
                  <c:v>8061.2934569999998</c:v>
                </c:pt>
                <c:pt idx="51">
                  <c:v>8068.3286129999997</c:v>
                </c:pt>
                <c:pt idx="52">
                  <c:v>8134.7246089999999</c:v>
                </c:pt>
                <c:pt idx="53">
                  <c:v>8128.0249020000001</c:v>
                </c:pt>
                <c:pt idx="54">
                  <c:v>8167.1118159999996</c:v>
                </c:pt>
                <c:pt idx="55">
                  <c:v>8147.0566410000001</c:v>
                </c:pt>
                <c:pt idx="56">
                  <c:v>8158.1665039999998</c:v>
                </c:pt>
                <c:pt idx="57">
                  <c:v>8154.8955079999996</c:v>
                </c:pt>
                <c:pt idx="58">
                  <c:v>8181.2617190000001</c:v>
                </c:pt>
                <c:pt idx="59">
                  <c:v>6571.6054690000001</c:v>
                </c:pt>
                <c:pt idx="60">
                  <c:v>6597.6108400000003</c:v>
                </c:pt>
                <c:pt idx="61">
                  <c:v>6597.8720700000003</c:v>
                </c:pt>
                <c:pt idx="62">
                  <c:v>6555.1103519999997</c:v>
                </c:pt>
                <c:pt idx="63">
                  <c:v>6591.2392579999996</c:v>
                </c:pt>
                <c:pt idx="64">
                  <c:v>6599.09375</c:v>
                </c:pt>
                <c:pt idx="65">
                  <c:v>6585.1372069999998</c:v>
                </c:pt>
                <c:pt idx="66">
                  <c:v>6588.3388670000004</c:v>
                </c:pt>
                <c:pt idx="67">
                  <c:v>6555.3583980000003</c:v>
                </c:pt>
                <c:pt idx="68">
                  <c:v>6577.6284180000002</c:v>
                </c:pt>
                <c:pt idx="69">
                  <c:v>6625.0429690000001</c:v>
                </c:pt>
                <c:pt idx="70">
                  <c:v>6543.0541990000002</c:v>
                </c:pt>
                <c:pt idx="71">
                  <c:v>6556.9418949999999</c:v>
                </c:pt>
                <c:pt idx="72">
                  <c:v>6555.3691410000001</c:v>
                </c:pt>
                <c:pt idx="73">
                  <c:v>6601.4521480000003</c:v>
                </c:pt>
              </c:numCache>
            </c:numRef>
          </c:xVal>
          <c:yVal>
            <c:numRef>
              <c:f>' 10 models'!$C$2:$C$75</c:f>
              <c:numCache>
                <c:formatCode>General</c:formatCode>
                <c:ptCount val="74"/>
                <c:pt idx="0">
                  <c:v>10171.3125</c:v>
                </c:pt>
                <c:pt idx="1">
                  <c:v>10178.197265999999</c:v>
                </c:pt>
                <c:pt idx="2">
                  <c:v>10174.375</c:v>
                </c:pt>
                <c:pt idx="3">
                  <c:v>10181.344727</c:v>
                </c:pt>
                <c:pt idx="4">
                  <c:v>10185.763671999999</c:v>
                </c:pt>
                <c:pt idx="5">
                  <c:v>10188.423828000001</c:v>
                </c:pt>
                <c:pt idx="6">
                  <c:v>10185.391602</c:v>
                </c:pt>
                <c:pt idx="7">
                  <c:v>10043.953125</c:v>
                </c:pt>
                <c:pt idx="8">
                  <c:v>10016.195313</c:v>
                </c:pt>
                <c:pt idx="9">
                  <c:v>10011.795898</c:v>
                </c:pt>
                <c:pt idx="10">
                  <c:v>9996.4736329999996</c:v>
                </c:pt>
                <c:pt idx="11">
                  <c:v>10012.157227</c:v>
                </c:pt>
                <c:pt idx="12">
                  <c:v>9996.875</c:v>
                </c:pt>
                <c:pt idx="13">
                  <c:v>8517.3125</c:v>
                </c:pt>
                <c:pt idx="14">
                  <c:v>8519.3085940000001</c:v>
                </c:pt>
                <c:pt idx="15">
                  <c:v>8525.9560550000006</c:v>
                </c:pt>
                <c:pt idx="16">
                  <c:v>8520.2539059999999</c:v>
                </c:pt>
                <c:pt idx="17">
                  <c:v>8518.8242190000001</c:v>
                </c:pt>
                <c:pt idx="18">
                  <c:v>8525.5039059999999</c:v>
                </c:pt>
                <c:pt idx="19">
                  <c:v>8525.5332030000009</c:v>
                </c:pt>
                <c:pt idx="20">
                  <c:v>8526.7041019999997</c:v>
                </c:pt>
                <c:pt idx="21">
                  <c:v>15532.500977</c:v>
                </c:pt>
                <c:pt idx="22">
                  <c:v>15524.767578000001</c:v>
                </c:pt>
                <c:pt idx="23">
                  <c:v>15541.060546999999</c:v>
                </c:pt>
                <c:pt idx="24">
                  <c:v>15544.782227</c:v>
                </c:pt>
                <c:pt idx="25">
                  <c:v>15504.433594</c:v>
                </c:pt>
                <c:pt idx="26">
                  <c:v>15516.545898</c:v>
                </c:pt>
                <c:pt idx="27">
                  <c:v>15515.420898</c:v>
                </c:pt>
                <c:pt idx="28">
                  <c:v>13656.313477</c:v>
                </c:pt>
                <c:pt idx="29">
                  <c:v>13657.242188</c:v>
                </c:pt>
                <c:pt idx="30">
                  <c:v>13650.902344</c:v>
                </c:pt>
                <c:pt idx="31">
                  <c:v>13674.372069999999</c:v>
                </c:pt>
                <c:pt idx="32">
                  <c:v>13672.335938</c:v>
                </c:pt>
                <c:pt idx="33">
                  <c:v>13661.118164</c:v>
                </c:pt>
                <c:pt idx="34">
                  <c:v>13648.066406</c:v>
                </c:pt>
                <c:pt idx="35">
                  <c:v>8233.3857420000004</c:v>
                </c:pt>
                <c:pt idx="36">
                  <c:v>8218.328125</c:v>
                </c:pt>
                <c:pt idx="37">
                  <c:v>8221.3886719999991</c:v>
                </c:pt>
                <c:pt idx="38">
                  <c:v>8236.4248050000006</c:v>
                </c:pt>
                <c:pt idx="39">
                  <c:v>8225.734375</c:v>
                </c:pt>
                <c:pt idx="40">
                  <c:v>8222.6181639999995</c:v>
                </c:pt>
                <c:pt idx="41">
                  <c:v>8225.2695309999999</c:v>
                </c:pt>
                <c:pt idx="42">
                  <c:v>8208.9609380000002</c:v>
                </c:pt>
                <c:pt idx="43">
                  <c:v>8208.2285159999992</c:v>
                </c:pt>
                <c:pt idx="44">
                  <c:v>7914.3056640000004</c:v>
                </c:pt>
                <c:pt idx="45">
                  <c:v>7936.6992190000001</c:v>
                </c:pt>
                <c:pt idx="46">
                  <c:v>7934.0307620000003</c:v>
                </c:pt>
                <c:pt idx="47">
                  <c:v>7910.0747069999998</c:v>
                </c:pt>
                <c:pt idx="48">
                  <c:v>7917.4755859999996</c:v>
                </c:pt>
                <c:pt idx="49">
                  <c:v>7942.2973629999997</c:v>
                </c:pt>
                <c:pt idx="50">
                  <c:v>7912.751953</c:v>
                </c:pt>
                <c:pt idx="51">
                  <c:v>7908.5317379999997</c:v>
                </c:pt>
                <c:pt idx="52">
                  <c:v>7981.9555659999996</c:v>
                </c:pt>
                <c:pt idx="53">
                  <c:v>7979.0908200000003</c:v>
                </c:pt>
                <c:pt idx="54">
                  <c:v>7982.2260740000002</c:v>
                </c:pt>
                <c:pt idx="55">
                  <c:v>8000.1796880000002</c:v>
                </c:pt>
                <c:pt idx="56">
                  <c:v>7989.9365230000003</c:v>
                </c:pt>
                <c:pt idx="57">
                  <c:v>7989.3369140000004</c:v>
                </c:pt>
                <c:pt idx="58">
                  <c:v>7987.8969729999999</c:v>
                </c:pt>
                <c:pt idx="59">
                  <c:v>6438.4838870000003</c:v>
                </c:pt>
                <c:pt idx="60">
                  <c:v>6434.0717770000001</c:v>
                </c:pt>
                <c:pt idx="61">
                  <c:v>6427.1645509999998</c:v>
                </c:pt>
                <c:pt idx="62">
                  <c:v>6447.216797</c:v>
                </c:pt>
                <c:pt idx="63">
                  <c:v>6428.9521480000003</c:v>
                </c:pt>
                <c:pt idx="64">
                  <c:v>6425.1904299999997</c:v>
                </c:pt>
                <c:pt idx="65">
                  <c:v>6417.3549800000001</c:v>
                </c:pt>
                <c:pt idx="66">
                  <c:v>6409.857422</c:v>
                </c:pt>
                <c:pt idx="67">
                  <c:v>6435.1616210000002</c:v>
                </c:pt>
                <c:pt idx="68">
                  <c:v>6434.8154299999997</c:v>
                </c:pt>
                <c:pt idx="69">
                  <c:v>6435.5737300000001</c:v>
                </c:pt>
                <c:pt idx="70">
                  <c:v>6443.5249020000001</c:v>
                </c:pt>
                <c:pt idx="71">
                  <c:v>6436.9331050000001</c:v>
                </c:pt>
                <c:pt idx="72">
                  <c:v>6432.4721680000002</c:v>
                </c:pt>
                <c:pt idx="73">
                  <c:v>6424.515625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952760"/>
        <c:axId val="515954328"/>
      </c:scatterChart>
      <c:valAx>
        <c:axId val="515952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5954328"/>
        <c:crosses val="autoZero"/>
        <c:crossBetween val="midCat"/>
      </c:valAx>
      <c:valAx>
        <c:axId val="51595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5952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models'!$F$2:$F$75</c:f>
              <c:numCache>
                <c:formatCode>General</c:formatCode>
                <c:ptCount val="74"/>
                <c:pt idx="0">
                  <c:v>10233.1728515</c:v>
                </c:pt>
                <c:pt idx="1">
                  <c:v>10242.4658205</c:v>
                </c:pt>
                <c:pt idx="2">
                  <c:v>10262.237793</c:v>
                </c:pt>
                <c:pt idx="3">
                  <c:v>10256.331543</c:v>
                </c:pt>
                <c:pt idx="4">
                  <c:v>10246.710449499999</c:v>
                </c:pt>
                <c:pt idx="5">
                  <c:v>10255.636718500002</c:v>
                </c:pt>
                <c:pt idx="6">
                  <c:v>10241.6220705</c:v>
                </c:pt>
                <c:pt idx="7">
                  <c:v>10066.5151365</c:v>
                </c:pt>
                <c:pt idx="8">
                  <c:v>10096.068359500001</c:v>
                </c:pt>
                <c:pt idx="9">
                  <c:v>10104.9018555</c:v>
                </c:pt>
                <c:pt idx="10">
                  <c:v>10090.655761999999</c:v>
                </c:pt>
                <c:pt idx="11">
                  <c:v>10061.315429999999</c:v>
                </c:pt>
                <c:pt idx="12">
                  <c:v>10080.1567385</c:v>
                </c:pt>
                <c:pt idx="13">
                  <c:v>8578.6806639999995</c:v>
                </c:pt>
                <c:pt idx="14">
                  <c:v>8614.8769534999992</c:v>
                </c:pt>
                <c:pt idx="15">
                  <c:v>8602.9604495000003</c:v>
                </c:pt>
                <c:pt idx="16">
                  <c:v>8593.9541014999995</c:v>
                </c:pt>
                <c:pt idx="17">
                  <c:v>8585.3525389999995</c:v>
                </c:pt>
                <c:pt idx="18">
                  <c:v>8583.7958985000005</c:v>
                </c:pt>
                <c:pt idx="19">
                  <c:v>8593.5385740000002</c:v>
                </c:pt>
                <c:pt idx="20">
                  <c:v>8586.0502930000002</c:v>
                </c:pt>
                <c:pt idx="21">
                  <c:v>15615.125977</c:v>
                </c:pt>
                <c:pt idx="22">
                  <c:v>15614.478027500001</c:v>
                </c:pt>
                <c:pt idx="23">
                  <c:v>15588.592284999999</c:v>
                </c:pt>
                <c:pt idx="24">
                  <c:v>15605.0703125</c:v>
                </c:pt>
                <c:pt idx="25">
                  <c:v>15565.950683499999</c:v>
                </c:pt>
                <c:pt idx="26">
                  <c:v>15567.829589500001</c:v>
                </c:pt>
                <c:pt idx="27">
                  <c:v>15588.951171500001</c:v>
                </c:pt>
                <c:pt idx="28">
                  <c:v>13712.963379000001</c:v>
                </c:pt>
                <c:pt idx="29">
                  <c:v>13726.952637</c:v>
                </c:pt>
                <c:pt idx="30">
                  <c:v>13735.706054999999</c:v>
                </c:pt>
                <c:pt idx="31">
                  <c:v>13710.431640499999</c:v>
                </c:pt>
                <c:pt idx="32">
                  <c:v>13717.673828499999</c:v>
                </c:pt>
                <c:pt idx="33">
                  <c:v>13721.017089999999</c:v>
                </c:pt>
                <c:pt idx="34">
                  <c:v>13716.576659999999</c:v>
                </c:pt>
                <c:pt idx="35">
                  <c:v>8289.0834959999993</c:v>
                </c:pt>
                <c:pt idx="36">
                  <c:v>8276.6733400000012</c:v>
                </c:pt>
                <c:pt idx="37">
                  <c:v>8288.7460939999983</c:v>
                </c:pt>
                <c:pt idx="38">
                  <c:v>8298.177734500001</c:v>
                </c:pt>
                <c:pt idx="39">
                  <c:v>8267.498047000001</c:v>
                </c:pt>
                <c:pt idx="40">
                  <c:v>8272.5444334999993</c:v>
                </c:pt>
                <c:pt idx="41">
                  <c:v>8301.6982420000004</c:v>
                </c:pt>
                <c:pt idx="42">
                  <c:v>8295.8588870000003</c:v>
                </c:pt>
                <c:pt idx="43">
                  <c:v>8279.8037110000005</c:v>
                </c:pt>
                <c:pt idx="44">
                  <c:v>7975.5607909999999</c:v>
                </c:pt>
                <c:pt idx="45">
                  <c:v>8004.3024905000002</c:v>
                </c:pt>
                <c:pt idx="46">
                  <c:v>7999.7519535000001</c:v>
                </c:pt>
                <c:pt idx="47">
                  <c:v>7980.2780760000005</c:v>
                </c:pt>
                <c:pt idx="48">
                  <c:v>7980.7827149999994</c:v>
                </c:pt>
                <c:pt idx="49">
                  <c:v>7996.4836424999994</c:v>
                </c:pt>
                <c:pt idx="50">
                  <c:v>7987.0227049999994</c:v>
                </c:pt>
                <c:pt idx="51">
                  <c:v>7988.4301754999997</c:v>
                </c:pt>
                <c:pt idx="52">
                  <c:v>8058.3400874999998</c:v>
                </c:pt>
                <c:pt idx="53">
                  <c:v>8053.5578610000002</c:v>
                </c:pt>
                <c:pt idx="54">
                  <c:v>8074.6689449999994</c:v>
                </c:pt>
                <c:pt idx="55">
                  <c:v>8073.6181644999997</c:v>
                </c:pt>
                <c:pt idx="56">
                  <c:v>8074.0515135000005</c:v>
                </c:pt>
                <c:pt idx="57">
                  <c:v>8072.1162110000005</c:v>
                </c:pt>
                <c:pt idx="58">
                  <c:v>8084.5793460000004</c:v>
                </c:pt>
                <c:pt idx="59">
                  <c:v>6505.0446780000002</c:v>
                </c:pt>
                <c:pt idx="60">
                  <c:v>6515.8413085000002</c:v>
                </c:pt>
                <c:pt idx="61">
                  <c:v>6512.5183104999996</c:v>
                </c:pt>
                <c:pt idx="62">
                  <c:v>6501.1635745000003</c:v>
                </c:pt>
                <c:pt idx="63">
                  <c:v>6510.095703</c:v>
                </c:pt>
                <c:pt idx="64">
                  <c:v>6512.1420899999994</c:v>
                </c:pt>
                <c:pt idx="65">
                  <c:v>6501.2460934999999</c:v>
                </c:pt>
                <c:pt idx="66">
                  <c:v>6499.0981444999998</c:v>
                </c:pt>
                <c:pt idx="67">
                  <c:v>6495.2600094999998</c:v>
                </c:pt>
                <c:pt idx="68">
                  <c:v>6506.2219239999995</c:v>
                </c:pt>
                <c:pt idx="69">
                  <c:v>6530.3083495000001</c:v>
                </c:pt>
                <c:pt idx="70">
                  <c:v>6493.2895504999997</c:v>
                </c:pt>
                <c:pt idx="71">
                  <c:v>6496.9375</c:v>
                </c:pt>
                <c:pt idx="72">
                  <c:v>6493.9206544999997</c:v>
                </c:pt>
                <c:pt idx="73">
                  <c:v>6512.9838865000002</c:v>
                </c:pt>
              </c:numCache>
            </c:numRef>
          </c:xVal>
          <c:yVal>
            <c:numRef>
              <c:f>' 10 models'!$E$2:$E$75</c:f>
              <c:numCache>
                <c:formatCode>General</c:formatCode>
                <c:ptCount val="74"/>
                <c:pt idx="0">
                  <c:v>123.72070300000087</c:v>
                </c:pt>
                <c:pt idx="1">
                  <c:v>128.53710900000078</c:v>
                </c:pt>
                <c:pt idx="2">
                  <c:v>175.72558600000048</c:v>
                </c:pt>
                <c:pt idx="3">
                  <c:v>149.97363200000109</c:v>
                </c:pt>
                <c:pt idx="4">
                  <c:v>121.89355500000056</c:v>
                </c:pt>
                <c:pt idx="5">
                  <c:v>134.42578099999992</c:v>
                </c:pt>
                <c:pt idx="6">
                  <c:v>112.46093699999983</c:v>
                </c:pt>
                <c:pt idx="7">
                  <c:v>45.124023000000307</c:v>
                </c:pt>
                <c:pt idx="8">
                  <c:v>159.74609299999975</c:v>
                </c:pt>
                <c:pt idx="9">
                  <c:v>186.21191499999986</c:v>
                </c:pt>
                <c:pt idx="10">
                  <c:v>188.36425799999961</c:v>
                </c:pt>
                <c:pt idx="11">
                  <c:v>98.316405999999915</c:v>
                </c:pt>
                <c:pt idx="12">
                  <c:v>166.56347699999969</c:v>
                </c:pt>
                <c:pt idx="13">
                  <c:v>122.73632800000087</c:v>
                </c:pt>
                <c:pt idx="14">
                  <c:v>191.13671900000008</c:v>
                </c:pt>
                <c:pt idx="15">
                  <c:v>154.00878899999952</c:v>
                </c:pt>
                <c:pt idx="16">
                  <c:v>147.40039099999922</c:v>
                </c:pt>
                <c:pt idx="17">
                  <c:v>133.0566400000007</c:v>
                </c:pt>
                <c:pt idx="18">
                  <c:v>116.5839849999993</c:v>
                </c:pt>
                <c:pt idx="19">
                  <c:v>136.01074199999857</c:v>
                </c:pt>
                <c:pt idx="20">
                  <c:v>118.69238200000109</c:v>
                </c:pt>
                <c:pt idx="21">
                  <c:v>165.25</c:v>
                </c:pt>
                <c:pt idx="22">
                  <c:v>179.42089899999883</c:v>
                </c:pt>
                <c:pt idx="23">
                  <c:v>95.063476000001174</c:v>
                </c:pt>
                <c:pt idx="24">
                  <c:v>120.57617100000061</c:v>
                </c:pt>
                <c:pt idx="25">
                  <c:v>123.03417900000022</c:v>
                </c:pt>
                <c:pt idx="26">
                  <c:v>102.56738299999961</c:v>
                </c:pt>
                <c:pt idx="27">
                  <c:v>147.06054699999913</c:v>
                </c:pt>
                <c:pt idx="28">
                  <c:v>113.29980400000022</c:v>
                </c:pt>
                <c:pt idx="29">
                  <c:v>139.42089800000031</c:v>
                </c:pt>
                <c:pt idx="30">
                  <c:v>169.60742199999913</c:v>
                </c:pt>
                <c:pt idx="31">
                  <c:v>72.119141000001036</c:v>
                </c:pt>
                <c:pt idx="32">
                  <c:v>90.675780999999915</c:v>
                </c:pt>
                <c:pt idx="33">
                  <c:v>119.79785199999969</c:v>
                </c:pt>
                <c:pt idx="34">
                  <c:v>137.02050799999961</c:v>
                </c:pt>
                <c:pt idx="35">
                  <c:v>111.39550799999961</c:v>
                </c:pt>
                <c:pt idx="36">
                  <c:v>116.69043000000056</c:v>
                </c:pt>
                <c:pt idx="37">
                  <c:v>134.71484400000008</c:v>
                </c:pt>
                <c:pt idx="38">
                  <c:v>123.50585899999896</c:v>
                </c:pt>
                <c:pt idx="39">
                  <c:v>83.527344000000085</c:v>
                </c:pt>
                <c:pt idx="40">
                  <c:v>99.852539000001343</c:v>
                </c:pt>
                <c:pt idx="41">
                  <c:v>152.85742200000095</c:v>
                </c:pt>
                <c:pt idx="42">
                  <c:v>173.79589800000031</c:v>
                </c:pt>
                <c:pt idx="43">
                  <c:v>143.1503900000007</c:v>
                </c:pt>
                <c:pt idx="44">
                  <c:v>122.5102539999998</c:v>
                </c:pt>
                <c:pt idx="45">
                  <c:v>135.20654300000024</c:v>
                </c:pt>
                <c:pt idx="46">
                  <c:v>131.44238299999961</c:v>
                </c:pt>
                <c:pt idx="47">
                  <c:v>140.40673800000059</c:v>
                </c:pt>
                <c:pt idx="48">
                  <c:v>126.61425800000052</c:v>
                </c:pt>
                <c:pt idx="49">
                  <c:v>108.37255900000036</c:v>
                </c:pt>
                <c:pt idx="50">
                  <c:v>148.5415039999998</c:v>
                </c:pt>
                <c:pt idx="51">
                  <c:v>159.796875</c:v>
                </c:pt>
                <c:pt idx="52">
                  <c:v>152.76904300000024</c:v>
                </c:pt>
                <c:pt idx="53">
                  <c:v>148.93408199999976</c:v>
                </c:pt>
                <c:pt idx="54">
                  <c:v>184.88574199999948</c:v>
                </c:pt>
                <c:pt idx="55">
                  <c:v>146.87695299999996</c:v>
                </c:pt>
                <c:pt idx="56">
                  <c:v>168.2299809999995</c:v>
                </c:pt>
                <c:pt idx="57">
                  <c:v>165.55859399999918</c:v>
                </c:pt>
                <c:pt idx="58">
                  <c:v>193.3647460000002</c:v>
                </c:pt>
                <c:pt idx="59">
                  <c:v>133.12158199999976</c:v>
                </c:pt>
                <c:pt idx="60">
                  <c:v>163.53906300000017</c:v>
                </c:pt>
                <c:pt idx="61">
                  <c:v>170.7075190000005</c:v>
                </c:pt>
                <c:pt idx="62">
                  <c:v>107.89355499999965</c:v>
                </c:pt>
                <c:pt idx="63">
                  <c:v>162.2871099999993</c:v>
                </c:pt>
                <c:pt idx="64">
                  <c:v>173.90332000000035</c:v>
                </c:pt>
                <c:pt idx="65">
                  <c:v>167.78222699999969</c:v>
                </c:pt>
                <c:pt idx="66">
                  <c:v>178.48144500000035</c:v>
                </c:pt>
                <c:pt idx="67">
                  <c:v>120.19677700000011</c:v>
                </c:pt>
                <c:pt idx="68">
                  <c:v>142.81298800000059</c:v>
                </c:pt>
                <c:pt idx="69">
                  <c:v>189.46923900000002</c:v>
                </c:pt>
                <c:pt idx="70">
                  <c:v>99.529297000000042</c:v>
                </c:pt>
                <c:pt idx="71">
                  <c:v>120.00878999999986</c:v>
                </c:pt>
                <c:pt idx="72">
                  <c:v>122.89697299999989</c:v>
                </c:pt>
                <c:pt idx="73">
                  <c:v>176.93652300000031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models'!$F$2:$F$75</c:f>
              <c:numCache>
                <c:formatCode>General</c:formatCode>
                <c:ptCount val="74"/>
                <c:pt idx="0">
                  <c:v>10233.1728515</c:v>
                </c:pt>
                <c:pt idx="1">
                  <c:v>10242.4658205</c:v>
                </c:pt>
                <c:pt idx="2">
                  <c:v>10262.237793</c:v>
                </c:pt>
                <c:pt idx="3">
                  <c:v>10256.331543</c:v>
                </c:pt>
                <c:pt idx="4">
                  <c:v>10246.710449499999</c:v>
                </c:pt>
                <c:pt idx="5">
                  <c:v>10255.636718500002</c:v>
                </c:pt>
                <c:pt idx="6">
                  <c:v>10241.6220705</c:v>
                </c:pt>
                <c:pt idx="7">
                  <c:v>10066.5151365</c:v>
                </c:pt>
                <c:pt idx="8">
                  <c:v>10096.068359500001</c:v>
                </c:pt>
                <c:pt idx="9">
                  <c:v>10104.9018555</c:v>
                </c:pt>
                <c:pt idx="10">
                  <c:v>10090.655761999999</c:v>
                </c:pt>
                <c:pt idx="11">
                  <c:v>10061.315429999999</c:v>
                </c:pt>
                <c:pt idx="12">
                  <c:v>10080.1567385</c:v>
                </c:pt>
                <c:pt idx="13">
                  <c:v>8578.6806639999995</c:v>
                </c:pt>
                <c:pt idx="14">
                  <c:v>8614.8769534999992</c:v>
                </c:pt>
                <c:pt idx="15">
                  <c:v>8602.9604495000003</c:v>
                </c:pt>
                <c:pt idx="16">
                  <c:v>8593.9541014999995</c:v>
                </c:pt>
                <c:pt idx="17">
                  <c:v>8585.3525389999995</c:v>
                </c:pt>
                <c:pt idx="18">
                  <c:v>8583.7958985000005</c:v>
                </c:pt>
                <c:pt idx="19">
                  <c:v>8593.5385740000002</c:v>
                </c:pt>
                <c:pt idx="20">
                  <c:v>8586.0502930000002</c:v>
                </c:pt>
                <c:pt idx="21">
                  <c:v>15615.125977</c:v>
                </c:pt>
                <c:pt idx="22">
                  <c:v>15614.478027500001</c:v>
                </c:pt>
                <c:pt idx="23">
                  <c:v>15588.592284999999</c:v>
                </c:pt>
                <c:pt idx="24">
                  <c:v>15605.0703125</c:v>
                </c:pt>
                <c:pt idx="25">
                  <c:v>15565.950683499999</c:v>
                </c:pt>
                <c:pt idx="26">
                  <c:v>15567.829589500001</c:v>
                </c:pt>
                <c:pt idx="27">
                  <c:v>15588.951171500001</c:v>
                </c:pt>
                <c:pt idx="28">
                  <c:v>13712.963379000001</c:v>
                </c:pt>
                <c:pt idx="29">
                  <c:v>13726.952637</c:v>
                </c:pt>
                <c:pt idx="30">
                  <c:v>13735.706054999999</c:v>
                </c:pt>
                <c:pt idx="31">
                  <c:v>13710.431640499999</c:v>
                </c:pt>
                <c:pt idx="32">
                  <c:v>13717.673828499999</c:v>
                </c:pt>
                <c:pt idx="33">
                  <c:v>13721.017089999999</c:v>
                </c:pt>
                <c:pt idx="34">
                  <c:v>13716.576659999999</c:v>
                </c:pt>
                <c:pt idx="35">
                  <c:v>8289.0834959999993</c:v>
                </c:pt>
                <c:pt idx="36">
                  <c:v>8276.6733400000012</c:v>
                </c:pt>
                <c:pt idx="37">
                  <c:v>8288.7460939999983</c:v>
                </c:pt>
                <c:pt idx="38">
                  <c:v>8298.177734500001</c:v>
                </c:pt>
                <c:pt idx="39">
                  <c:v>8267.498047000001</c:v>
                </c:pt>
                <c:pt idx="40">
                  <c:v>8272.5444334999993</c:v>
                </c:pt>
                <c:pt idx="41">
                  <c:v>8301.6982420000004</c:v>
                </c:pt>
                <c:pt idx="42">
                  <c:v>8295.8588870000003</c:v>
                </c:pt>
                <c:pt idx="43">
                  <c:v>8279.8037110000005</c:v>
                </c:pt>
                <c:pt idx="44">
                  <c:v>7975.5607909999999</c:v>
                </c:pt>
                <c:pt idx="45">
                  <c:v>8004.3024905000002</c:v>
                </c:pt>
                <c:pt idx="46">
                  <c:v>7999.7519535000001</c:v>
                </c:pt>
                <c:pt idx="47">
                  <c:v>7980.2780760000005</c:v>
                </c:pt>
                <c:pt idx="48">
                  <c:v>7980.7827149999994</c:v>
                </c:pt>
                <c:pt idx="49">
                  <c:v>7996.4836424999994</c:v>
                </c:pt>
                <c:pt idx="50">
                  <c:v>7987.0227049999994</c:v>
                </c:pt>
                <c:pt idx="51">
                  <c:v>7988.4301754999997</c:v>
                </c:pt>
                <c:pt idx="52">
                  <c:v>8058.3400874999998</c:v>
                </c:pt>
                <c:pt idx="53">
                  <c:v>8053.5578610000002</c:v>
                </c:pt>
                <c:pt idx="54">
                  <c:v>8074.6689449999994</c:v>
                </c:pt>
                <c:pt idx="55">
                  <c:v>8073.6181644999997</c:v>
                </c:pt>
                <c:pt idx="56">
                  <c:v>8074.0515135000005</c:v>
                </c:pt>
                <c:pt idx="57">
                  <c:v>8072.1162110000005</c:v>
                </c:pt>
                <c:pt idx="58">
                  <c:v>8084.5793460000004</c:v>
                </c:pt>
                <c:pt idx="59">
                  <c:v>6505.0446780000002</c:v>
                </c:pt>
                <c:pt idx="60">
                  <c:v>6515.8413085000002</c:v>
                </c:pt>
                <c:pt idx="61">
                  <c:v>6512.5183104999996</c:v>
                </c:pt>
                <c:pt idx="62">
                  <c:v>6501.1635745000003</c:v>
                </c:pt>
                <c:pt idx="63">
                  <c:v>6510.095703</c:v>
                </c:pt>
                <c:pt idx="64">
                  <c:v>6512.1420899999994</c:v>
                </c:pt>
                <c:pt idx="65">
                  <c:v>6501.2460934999999</c:v>
                </c:pt>
                <c:pt idx="66">
                  <c:v>6499.0981444999998</c:v>
                </c:pt>
                <c:pt idx="67">
                  <c:v>6495.2600094999998</c:v>
                </c:pt>
                <c:pt idx="68">
                  <c:v>6506.2219239999995</c:v>
                </c:pt>
                <c:pt idx="69">
                  <c:v>6530.3083495000001</c:v>
                </c:pt>
                <c:pt idx="70">
                  <c:v>6493.2895504999997</c:v>
                </c:pt>
                <c:pt idx="71">
                  <c:v>6496.9375</c:v>
                </c:pt>
                <c:pt idx="72">
                  <c:v>6493.9206544999997</c:v>
                </c:pt>
                <c:pt idx="73">
                  <c:v>6512.9838865000002</c:v>
                </c:pt>
              </c:numCache>
            </c:numRef>
          </c:xVal>
          <c:yVal>
            <c:numRef>
              <c:f>' 10 models'!$G$2:$G$75</c:f>
              <c:numCache>
                <c:formatCode>General</c:formatCode>
                <c:ptCount val="74"/>
                <c:pt idx="0">
                  <c:v>79.130280871944095</c:v>
                </c:pt>
                <c:pt idx="1">
                  <c:v>79.130280871944095</c:v>
                </c:pt>
                <c:pt idx="2">
                  <c:v>79.130280871944095</c:v>
                </c:pt>
                <c:pt idx="3">
                  <c:v>79.130280871944095</c:v>
                </c:pt>
                <c:pt idx="4">
                  <c:v>79.130280871944095</c:v>
                </c:pt>
                <c:pt idx="5">
                  <c:v>79.130280871944095</c:v>
                </c:pt>
                <c:pt idx="6">
                  <c:v>79.130280871944095</c:v>
                </c:pt>
                <c:pt idx="7">
                  <c:v>79.130280871944095</c:v>
                </c:pt>
                <c:pt idx="8">
                  <c:v>79.130280871944095</c:v>
                </c:pt>
                <c:pt idx="9">
                  <c:v>79.130280871944095</c:v>
                </c:pt>
                <c:pt idx="10">
                  <c:v>79.130280871944095</c:v>
                </c:pt>
                <c:pt idx="11">
                  <c:v>79.130280871944095</c:v>
                </c:pt>
                <c:pt idx="12">
                  <c:v>79.130280871944095</c:v>
                </c:pt>
                <c:pt idx="13">
                  <c:v>79.130280871944095</c:v>
                </c:pt>
                <c:pt idx="14">
                  <c:v>79.130280871944095</c:v>
                </c:pt>
                <c:pt idx="15">
                  <c:v>79.130280871944095</c:v>
                </c:pt>
                <c:pt idx="16">
                  <c:v>79.130280871944095</c:v>
                </c:pt>
                <c:pt idx="17">
                  <c:v>79.130280871944095</c:v>
                </c:pt>
                <c:pt idx="18">
                  <c:v>79.130280871944095</c:v>
                </c:pt>
                <c:pt idx="19">
                  <c:v>79.130280871944095</c:v>
                </c:pt>
                <c:pt idx="20">
                  <c:v>79.130280871944095</c:v>
                </c:pt>
                <c:pt idx="21">
                  <c:v>79.130280871944095</c:v>
                </c:pt>
                <c:pt idx="22">
                  <c:v>79.130280871944095</c:v>
                </c:pt>
                <c:pt idx="23">
                  <c:v>79.130280871944095</c:v>
                </c:pt>
                <c:pt idx="24">
                  <c:v>79.130280871944095</c:v>
                </c:pt>
                <c:pt idx="25">
                  <c:v>79.130280871944095</c:v>
                </c:pt>
                <c:pt idx="26">
                  <c:v>79.130280871944095</c:v>
                </c:pt>
                <c:pt idx="27">
                  <c:v>79.130280871944095</c:v>
                </c:pt>
                <c:pt idx="28">
                  <c:v>79.130280871944095</c:v>
                </c:pt>
                <c:pt idx="29">
                  <c:v>79.130280871944095</c:v>
                </c:pt>
                <c:pt idx="30">
                  <c:v>79.130280871944095</c:v>
                </c:pt>
                <c:pt idx="31">
                  <c:v>79.130280871944095</c:v>
                </c:pt>
                <c:pt idx="32">
                  <c:v>79.130280871944095</c:v>
                </c:pt>
                <c:pt idx="33">
                  <c:v>79.130280871944095</c:v>
                </c:pt>
                <c:pt idx="34">
                  <c:v>79.130280871944095</c:v>
                </c:pt>
                <c:pt idx="35">
                  <c:v>79.130280871944095</c:v>
                </c:pt>
                <c:pt idx="36">
                  <c:v>79.130280871944095</c:v>
                </c:pt>
                <c:pt idx="37">
                  <c:v>79.130280871944095</c:v>
                </c:pt>
                <c:pt idx="38">
                  <c:v>79.130280871944095</c:v>
                </c:pt>
                <c:pt idx="39">
                  <c:v>79.130280871944095</c:v>
                </c:pt>
                <c:pt idx="40">
                  <c:v>79.130280871944095</c:v>
                </c:pt>
                <c:pt idx="41">
                  <c:v>79.130280871944095</c:v>
                </c:pt>
                <c:pt idx="42">
                  <c:v>79.130280871944095</c:v>
                </c:pt>
                <c:pt idx="43">
                  <c:v>79.130280871944095</c:v>
                </c:pt>
                <c:pt idx="44">
                  <c:v>79.130280871944095</c:v>
                </c:pt>
                <c:pt idx="45">
                  <c:v>79.130280871944095</c:v>
                </c:pt>
                <c:pt idx="46">
                  <c:v>79.130280871944095</c:v>
                </c:pt>
                <c:pt idx="47">
                  <c:v>79.130280871944095</c:v>
                </c:pt>
                <c:pt idx="48">
                  <c:v>79.130280871944095</c:v>
                </c:pt>
                <c:pt idx="49">
                  <c:v>79.130280871944095</c:v>
                </c:pt>
                <c:pt idx="50">
                  <c:v>79.130280871944095</c:v>
                </c:pt>
                <c:pt idx="51">
                  <c:v>79.130280871944095</c:v>
                </c:pt>
                <c:pt idx="52">
                  <c:v>79.130280871944095</c:v>
                </c:pt>
                <c:pt idx="53">
                  <c:v>79.130280871944095</c:v>
                </c:pt>
                <c:pt idx="54">
                  <c:v>79.130280871944095</c:v>
                </c:pt>
                <c:pt idx="55">
                  <c:v>79.130280871944095</c:v>
                </c:pt>
                <c:pt idx="56">
                  <c:v>79.130280871944095</c:v>
                </c:pt>
                <c:pt idx="57">
                  <c:v>79.130280871944095</c:v>
                </c:pt>
                <c:pt idx="58">
                  <c:v>79.130280871944095</c:v>
                </c:pt>
                <c:pt idx="59">
                  <c:v>79.130280871944095</c:v>
                </c:pt>
                <c:pt idx="60">
                  <c:v>79.130280871944095</c:v>
                </c:pt>
                <c:pt idx="61">
                  <c:v>79.130280871944095</c:v>
                </c:pt>
                <c:pt idx="62">
                  <c:v>79.130280871944095</c:v>
                </c:pt>
                <c:pt idx="63">
                  <c:v>79.130280871944095</c:v>
                </c:pt>
                <c:pt idx="64">
                  <c:v>79.130280871944095</c:v>
                </c:pt>
                <c:pt idx="65">
                  <c:v>79.130280871944095</c:v>
                </c:pt>
                <c:pt idx="66">
                  <c:v>79.130280871944095</c:v>
                </c:pt>
                <c:pt idx="67">
                  <c:v>79.130280871944095</c:v>
                </c:pt>
                <c:pt idx="68">
                  <c:v>79.130280871944095</c:v>
                </c:pt>
                <c:pt idx="69">
                  <c:v>79.130280871944095</c:v>
                </c:pt>
                <c:pt idx="70">
                  <c:v>79.130280871944095</c:v>
                </c:pt>
                <c:pt idx="71">
                  <c:v>79.130280871944095</c:v>
                </c:pt>
                <c:pt idx="72">
                  <c:v>79.130280871944095</c:v>
                </c:pt>
                <c:pt idx="73">
                  <c:v>79.130280871944095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models'!$F$2:$F$75</c:f>
              <c:numCache>
                <c:formatCode>General</c:formatCode>
                <c:ptCount val="74"/>
                <c:pt idx="0">
                  <c:v>10233.1728515</c:v>
                </c:pt>
                <c:pt idx="1">
                  <c:v>10242.4658205</c:v>
                </c:pt>
                <c:pt idx="2">
                  <c:v>10262.237793</c:v>
                </c:pt>
                <c:pt idx="3">
                  <c:v>10256.331543</c:v>
                </c:pt>
                <c:pt idx="4">
                  <c:v>10246.710449499999</c:v>
                </c:pt>
                <c:pt idx="5">
                  <c:v>10255.636718500002</c:v>
                </c:pt>
                <c:pt idx="6">
                  <c:v>10241.6220705</c:v>
                </c:pt>
                <c:pt idx="7">
                  <c:v>10066.5151365</c:v>
                </c:pt>
                <c:pt idx="8">
                  <c:v>10096.068359500001</c:v>
                </c:pt>
                <c:pt idx="9">
                  <c:v>10104.9018555</c:v>
                </c:pt>
                <c:pt idx="10">
                  <c:v>10090.655761999999</c:v>
                </c:pt>
                <c:pt idx="11">
                  <c:v>10061.315429999999</c:v>
                </c:pt>
                <c:pt idx="12">
                  <c:v>10080.1567385</c:v>
                </c:pt>
                <c:pt idx="13">
                  <c:v>8578.6806639999995</c:v>
                </c:pt>
                <c:pt idx="14">
                  <c:v>8614.8769534999992</c:v>
                </c:pt>
                <c:pt idx="15">
                  <c:v>8602.9604495000003</c:v>
                </c:pt>
                <c:pt idx="16">
                  <c:v>8593.9541014999995</c:v>
                </c:pt>
                <c:pt idx="17">
                  <c:v>8585.3525389999995</c:v>
                </c:pt>
                <c:pt idx="18">
                  <c:v>8583.7958985000005</c:v>
                </c:pt>
                <c:pt idx="19">
                  <c:v>8593.5385740000002</c:v>
                </c:pt>
                <c:pt idx="20">
                  <c:v>8586.0502930000002</c:v>
                </c:pt>
                <c:pt idx="21">
                  <c:v>15615.125977</c:v>
                </c:pt>
                <c:pt idx="22">
                  <c:v>15614.478027500001</c:v>
                </c:pt>
                <c:pt idx="23">
                  <c:v>15588.592284999999</c:v>
                </c:pt>
                <c:pt idx="24">
                  <c:v>15605.0703125</c:v>
                </c:pt>
                <c:pt idx="25">
                  <c:v>15565.950683499999</c:v>
                </c:pt>
                <c:pt idx="26">
                  <c:v>15567.829589500001</c:v>
                </c:pt>
                <c:pt idx="27">
                  <c:v>15588.951171500001</c:v>
                </c:pt>
                <c:pt idx="28">
                  <c:v>13712.963379000001</c:v>
                </c:pt>
                <c:pt idx="29">
                  <c:v>13726.952637</c:v>
                </c:pt>
                <c:pt idx="30">
                  <c:v>13735.706054999999</c:v>
                </c:pt>
                <c:pt idx="31">
                  <c:v>13710.431640499999</c:v>
                </c:pt>
                <c:pt idx="32">
                  <c:v>13717.673828499999</c:v>
                </c:pt>
                <c:pt idx="33">
                  <c:v>13721.017089999999</c:v>
                </c:pt>
                <c:pt idx="34">
                  <c:v>13716.576659999999</c:v>
                </c:pt>
                <c:pt idx="35">
                  <c:v>8289.0834959999993</c:v>
                </c:pt>
                <c:pt idx="36">
                  <c:v>8276.6733400000012</c:v>
                </c:pt>
                <c:pt idx="37">
                  <c:v>8288.7460939999983</c:v>
                </c:pt>
                <c:pt idx="38">
                  <c:v>8298.177734500001</c:v>
                </c:pt>
                <c:pt idx="39">
                  <c:v>8267.498047000001</c:v>
                </c:pt>
                <c:pt idx="40">
                  <c:v>8272.5444334999993</c:v>
                </c:pt>
                <c:pt idx="41">
                  <c:v>8301.6982420000004</c:v>
                </c:pt>
                <c:pt idx="42">
                  <c:v>8295.8588870000003</c:v>
                </c:pt>
                <c:pt idx="43">
                  <c:v>8279.8037110000005</c:v>
                </c:pt>
                <c:pt idx="44">
                  <c:v>7975.5607909999999</c:v>
                </c:pt>
                <c:pt idx="45">
                  <c:v>8004.3024905000002</c:v>
                </c:pt>
                <c:pt idx="46">
                  <c:v>7999.7519535000001</c:v>
                </c:pt>
                <c:pt idx="47">
                  <c:v>7980.2780760000005</c:v>
                </c:pt>
                <c:pt idx="48">
                  <c:v>7980.7827149999994</c:v>
                </c:pt>
                <c:pt idx="49">
                  <c:v>7996.4836424999994</c:v>
                </c:pt>
                <c:pt idx="50">
                  <c:v>7987.0227049999994</c:v>
                </c:pt>
                <c:pt idx="51">
                  <c:v>7988.4301754999997</c:v>
                </c:pt>
                <c:pt idx="52">
                  <c:v>8058.3400874999998</c:v>
                </c:pt>
                <c:pt idx="53">
                  <c:v>8053.5578610000002</c:v>
                </c:pt>
                <c:pt idx="54">
                  <c:v>8074.6689449999994</c:v>
                </c:pt>
                <c:pt idx="55">
                  <c:v>8073.6181644999997</c:v>
                </c:pt>
                <c:pt idx="56">
                  <c:v>8074.0515135000005</c:v>
                </c:pt>
                <c:pt idx="57">
                  <c:v>8072.1162110000005</c:v>
                </c:pt>
                <c:pt idx="58">
                  <c:v>8084.5793460000004</c:v>
                </c:pt>
                <c:pt idx="59">
                  <c:v>6505.0446780000002</c:v>
                </c:pt>
                <c:pt idx="60">
                  <c:v>6515.8413085000002</c:v>
                </c:pt>
                <c:pt idx="61">
                  <c:v>6512.5183104999996</c:v>
                </c:pt>
                <c:pt idx="62">
                  <c:v>6501.1635745000003</c:v>
                </c:pt>
                <c:pt idx="63">
                  <c:v>6510.095703</c:v>
                </c:pt>
                <c:pt idx="64">
                  <c:v>6512.1420899999994</c:v>
                </c:pt>
                <c:pt idx="65">
                  <c:v>6501.2460934999999</c:v>
                </c:pt>
                <c:pt idx="66">
                  <c:v>6499.0981444999998</c:v>
                </c:pt>
                <c:pt idx="67">
                  <c:v>6495.2600094999998</c:v>
                </c:pt>
                <c:pt idx="68">
                  <c:v>6506.2219239999995</c:v>
                </c:pt>
                <c:pt idx="69">
                  <c:v>6530.3083495000001</c:v>
                </c:pt>
                <c:pt idx="70">
                  <c:v>6493.2895504999997</c:v>
                </c:pt>
                <c:pt idx="71">
                  <c:v>6496.9375</c:v>
                </c:pt>
                <c:pt idx="72">
                  <c:v>6493.9206544999997</c:v>
                </c:pt>
                <c:pt idx="73">
                  <c:v>6512.9838865000002</c:v>
                </c:pt>
              </c:numCache>
            </c:numRef>
          </c:xVal>
          <c:yVal>
            <c:numRef>
              <c:f>' 10 models'!$H$2:$H$75</c:f>
              <c:numCache>
                <c:formatCode>General</c:formatCode>
                <c:ptCount val="74"/>
                <c:pt idx="0">
                  <c:v>198.92837883075867</c:v>
                </c:pt>
                <c:pt idx="1">
                  <c:v>198.92837883075867</c:v>
                </c:pt>
                <c:pt idx="2">
                  <c:v>198.92837883075867</c:v>
                </c:pt>
                <c:pt idx="3">
                  <c:v>198.92837883075867</c:v>
                </c:pt>
                <c:pt idx="4">
                  <c:v>198.92837883075867</c:v>
                </c:pt>
                <c:pt idx="5">
                  <c:v>198.92837883075867</c:v>
                </c:pt>
                <c:pt idx="6">
                  <c:v>198.92837883075867</c:v>
                </c:pt>
                <c:pt idx="7">
                  <c:v>198.92837883075867</c:v>
                </c:pt>
                <c:pt idx="8">
                  <c:v>198.92837883075867</c:v>
                </c:pt>
                <c:pt idx="9">
                  <c:v>198.92837883075867</c:v>
                </c:pt>
                <c:pt idx="10">
                  <c:v>198.92837883075867</c:v>
                </c:pt>
                <c:pt idx="11">
                  <c:v>198.92837883075867</c:v>
                </c:pt>
                <c:pt idx="12">
                  <c:v>198.92837883075867</c:v>
                </c:pt>
                <c:pt idx="13">
                  <c:v>198.92837883075867</c:v>
                </c:pt>
                <c:pt idx="14">
                  <c:v>198.92837883075867</c:v>
                </c:pt>
                <c:pt idx="15">
                  <c:v>198.92837883075867</c:v>
                </c:pt>
                <c:pt idx="16">
                  <c:v>198.92837883075867</c:v>
                </c:pt>
                <c:pt idx="17">
                  <c:v>198.92837883075867</c:v>
                </c:pt>
                <c:pt idx="18">
                  <c:v>198.92837883075867</c:v>
                </c:pt>
                <c:pt idx="19">
                  <c:v>198.92837883075867</c:v>
                </c:pt>
                <c:pt idx="20">
                  <c:v>198.92837883075867</c:v>
                </c:pt>
                <c:pt idx="21">
                  <c:v>198.92837883075867</c:v>
                </c:pt>
                <c:pt idx="22">
                  <c:v>198.92837883075867</c:v>
                </c:pt>
                <c:pt idx="23">
                  <c:v>198.92837883075867</c:v>
                </c:pt>
                <c:pt idx="24">
                  <c:v>198.92837883075867</c:v>
                </c:pt>
                <c:pt idx="25">
                  <c:v>198.92837883075867</c:v>
                </c:pt>
                <c:pt idx="26">
                  <c:v>198.92837883075867</c:v>
                </c:pt>
                <c:pt idx="27">
                  <c:v>198.92837883075867</c:v>
                </c:pt>
                <c:pt idx="28">
                  <c:v>198.92837883075867</c:v>
                </c:pt>
                <c:pt idx="29">
                  <c:v>198.92837883075867</c:v>
                </c:pt>
                <c:pt idx="30">
                  <c:v>198.92837883075867</c:v>
                </c:pt>
                <c:pt idx="31">
                  <c:v>198.92837883075867</c:v>
                </c:pt>
                <c:pt idx="32">
                  <c:v>198.92837883075867</c:v>
                </c:pt>
                <c:pt idx="33">
                  <c:v>198.92837883075867</c:v>
                </c:pt>
                <c:pt idx="34">
                  <c:v>198.92837883075867</c:v>
                </c:pt>
                <c:pt idx="35">
                  <c:v>198.92837883075867</c:v>
                </c:pt>
                <c:pt idx="36">
                  <c:v>198.92837883075867</c:v>
                </c:pt>
                <c:pt idx="37">
                  <c:v>198.92837883075867</c:v>
                </c:pt>
                <c:pt idx="38">
                  <c:v>198.92837883075867</c:v>
                </c:pt>
                <c:pt idx="39">
                  <c:v>198.92837883075867</c:v>
                </c:pt>
                <c:pt idx="40">
                  <c:v>198.92837883075867</c:v>
                </c:pt>
                <c:pt idx="41">
                  <c:v>198.92837883075867</c:v>
                </c:pt>
                <c:pt idx="42">
                  <c:v>198.92837883075867</c:v>
                </c:pt>
                <c:pt idx="43">
                  <c:v>198.92837883075867</c:v>
                </c:pt>
                <c:pt idx="44">
                  <c:v>198.92837883075867</c:v>
                </c:pt>
                <c:pt idx="45">
                  <c:v>198.92837883075867</c:v>
                </c:pt>
                <c:pt idx="46">
                  <c:v>198.92837883075867</c:v>
                </c:pt>
                <c:pt idx="47">
                  <c:v>198.92837883075867</c:v>
                </c:pt>
                <c:pt idx="48">
                  <c:v>198.92837883075867</c:v>
                </c:pt>
                <c:pt idx="49">
                  <c:v>198.92837883075867</c:v>
                </c:pt>
                <c:pt idx="50">
                  <c:v>198.92837883075867</c:v>
                </c:pt>
                <c:pt idx="51">
                  <c:v>198.92837883075867</c:v>
                </c:pt>
                <c:pt idx="52">
                  <c:v>198.92837883075867</c:v>
                </c:pt>
                <c:pt idx="53">
                  <c:v>198.92837883075867</c:v>
                </c:pt>
                <c:pt idx="54">
                  <c:v>198.92837883075867</c:v>
                </c:pt>
                <c:pt idx="55">
                  <c:v>198.92837883075867</c:v>
                </c:pt>
                <c:pt idx="56">
                  <c:v>198.92837883075867</c:v>
                </c:pt>
                <c:pt idx="57">
                  <c:v>198.92837883075867</c:v>
                </c:pt>
                <c:pt idx="58">
                  <c:v>198.92837883075867</c:v>
                </c:pt>
                <c:pt idx="59">
                  <c:v>198.92837883075867</c:v>
                </c:pt>
                <c:pt idx="60">
                  <c:v>198.92837883075867</c:v>
                </c:pt>
                <c:pt idx="61">
                  <c:v>198.92837883075867</c:v>
                </c:pt>
                <c:pt idx="62">
                  <c:v>198.92837883075867</c:v>
                </c:pt>
                <c:pt idx="63">
                  <c:v>198.92837883075867</c:v>
                </c:pt>
                <c:pt idx="64">
                  <c:v>198.92837883075867</c:v>
                </c:pt>
                <c:pt idx="65">
                  <c:v>198.92837883075867</c:v>
                </c:pt>
                <c:pt idx="66">
                  <c:v>198.92837883075867</c:v>
                </c:pt>
                <c:pt idx="67">
                  <c:v>198.92837883075867</c:v>
                </c:pt>
                <c:pt idx="68">
                  <c:v>198.92837883075867</c:v>
                </c:pt>
                <c:pt idx="69">
                  <c:v>198.92837883075867</c:v>
                </c:pt>
                <c:pt idx="70">
                  <c:v>198.92837883075867</c:v>
                </c:pt>
                <c:pt idx="71">
                  <c:v>198.92837883075867</c:v>
                </c:pt>
                <c:pt idx="72">
                  <c:v>198.92837883075867</c:v>
                </c:pt>
                <c:pt idx="73">
                  <c:v>198.92837883075867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models'!$F$2:$F$75</c:f>
              <c:numCache>
                <c:formatCode>General</c:formatCode>
                <c:ptCount val="74"/>
                <c:pt idx="0">
                  <c:v>10233.1728515</c:v>
                </c:pt>
                <c:pt idx="1">
                  <c:v>10242.4658205</c:v>
                </c:pt>
                <c:pt idx="2">
                  <c:v>10262.237793</c:v>
                </c:pt>
                <c:pt idx="3">
                  <c:v>10256.331543</c:v>
                </c:pt>
                <c:pt idx="4">
                  <c:v>10246.710449499999</c:v>
                </c:pt>
                <c:pt idx="5">
                  <c:v>10255.636718500002</c:v>
                </c:pt>
                <c:pt idx="6">
                  <c:v>10241.6220705</c:v>
                </c:pt>
                <c:pt idx="7">
                  <c:v>10066.5151365</c:v>
                </c:pt>
                <c:pt idx="8">
                  <c:v>10096.068359500001</c:v>
                </c:pt>
                <c:pt idx="9">
                  <c:v>10104.9018555</c:v>
                </c:pt>
                <c:pt idx="10">
                  <c:v>10090.655761999999</c:v>
                </c:pt>
                <c:pt idx="11">
                  <c:v>10061.315429999999</c:v>
                </c:pt>
                <c:pt idx="12">
                  <c:v>10080.1567385</c:v>
                </c:pt>
                <c:pt idx="13">
                  <c:v>8578.6806639999995</c:v>
                </c:pt>
                <c:pt idx="14">
                  <c:v>8614.8769534999992</c:v>
                </c:pt>
                <c:pt idx="15">
                  <c:v>8602.9604495000003</c:v>
                </c:pt>
                <c:pt idx="16">
                  <c:v>8593.9541014999995</c:v>
                </c:pt>
                <c:pt idx="17">
                  <c:v>8585.3525389999995</c:v>
                </c:pt>
                <c:pt idx="18">
                  <c:v>8583.7958985000005</c:v>
                </c:pt>
                <c:pt idx="19">
                  <c:v>8593.5385740000002</c:v>
                </c:pt>
                <c:pt idx="20">
                  <c:v>8586.0502930000002</c:v>
                </c:pt>
                <c:pt idx="21">
                  <c:v>15615.125977</c:v>
                </c:pt>
                <c:pt idx="22">
                  <c:v>15614.478027500001</c:v>
                </c:pt>
                <c:pt idx="23">
                  <c:v>15588.592284999999</c:v>
                </c:pt>
                <c:pt idx="24">
                  <c:v>15605.0703125</c:v>
                </c:pt>
                <c:pt idx="25">
                  <c:v>15565.950683499999</c:v>
                </c:pt>
                <c:pt idx="26">
                  <c:v>15567.829589500001</c:v>
                </c:pt>
                <c:pt idx="27">
                  <c:v>15588.951171500001</c:v>
                </c:pt>
                <c:pt idx="28">
                  <c:v>13712.963379000001</c:v>
                </c:pt>
                <c:pt idx="29">
                  <c:v>13726.952637</c:v>
                </c:pt>
                <c:pt idx="30">
                  <c:v>13735.706054999999</c:v>
                </c:pt>
                <c:pt idx="31">
                  <c:v>13710.431640499999</c:v>
                </c:pt>
                <c:pt idx="32">
                  <c:v>13717.673828499999</c:v>
                </c:pt>
                <c:pt idx="33">
                  <c:v>13721.017089999999</c:v>
                </c:pt>
                <c:pt idx="34">
                  <c:v>13716.576659999999</c:v>
                </c:pt>
                <c:pt idx="35">
                  <c:v>8289.0834959999993</c:v>
                </c:pt>
                <c:pt idx="36">
                  <c:v>8276.6733400000012</c:v>
                </c:pt>
                <c:pt idx="37">
                  <c:v>8288.7460939999983</c:v>
                </c:pt>
                <c:pt idx="38">
                  <c:v>8298.177734500001</c:v>
                </c:pt>
                <c:pt idx="39">
                  <c:v>8267.498047000001</c:v>
                </c:pt>
                <c:pt idx="40">
                  <c:v>8272.5444334999993</c:v>
                </c:pt>
                <c:pt idx="41">
                  <c:v>8301.6982420000004</c:v>
                </c:pt>
                <c:pt idx="42">
                  <c:v>8295.8588870000003</c:v>
                </c:pt>
                <c:pt idx="43">
                  <c:v>8279.8037110000005</c:v>
                </c:pt>
                <c:pt idx="44">
                  <c:v>7975.5607909999999</c:v>
                </c:pt>
                <c:pt idx="45">
                  <c:v>8004.3024905000002</c:v>
                </c:pt>
                <c:pt idx="46">
                  <c:v>7999.7519535000001</c:v>
                </c:pt>
                <c:pt idx="47">
                  <c:v>7980.2780760000005</c:v>
                </c:pt>
                <c:pt idx="48">
                  <c:v>7980.7827149999994</c:v>
                </c:pt>
                <c:pt idx="49">
                  <c:v>7996.4836424999994</c:v>
                </c:pt>
                <c:pt idx="50">
                  <c:v>7987.0227049999994</c:v>
                </c:pt>
                <c:pt idx="51">
                  <c:v>7988.4301754999997</c:v>
                </c:pt>
                <c:pt idx="52">
                  <c:v>8058.3400874999998</c:v>
                </c:pt>
                <c:pt idx="53">
                  <c:v>8053.5578610000002</c:v>
                </c:pt>
                <c:pt idx="54">
                  <c:v>8074.6689449999994</c:v>
                </c:pt>
                <c:pt idx="55">
                  <c:v>8073.6181644999997</c:v>
                </c:pt>
                <c:pt idx="56">
                  <c:v>8074.0515135000005</c:v>
                </c:pt>
                <c:pt idx="57">
                  <c:v>8072.1162110000005</c:v>
                </c:pt>
                <c:pt idx="58">
                  <c:v>8084.5793460000004</c:v>
                </c:pt>
                <c:pt idx="59">
                  <c:v>6505.0446780000002</c:v>
                </c:pt>
                <c:pt idx="60">
                  <c:v>6515.8413085000002</c:v>
                </c:pt>
                <c:pt idx="61">
                  <c:v>6512.5183104999996</c:v>
                </c:pt>
                <c:pt idx="62">
                  <c:v>6501.1635745000003</c:v>
                </c:pt>
                <c:pt idx="63">
                  <c:v>6510.095703</c:v>
                </c:pt>
                <c:pt idx="64">
                  <c:v>6512.1420899999994</c:v>
                </c:pt>
                <c:pt idx="65">
                  <c:v>6501.2460934999999</c:v>
                </c:pt>
                <c:pt idx="66">
                  <c:v>6499.0981444999998</c:v>
                </c:pt>
                <c:pt idx="67">
                  <c:v>6495.2600094999998</c:v>
                </c:pt>
                <c:pt idx="68">
                  <c:v>6506.2219239999995</c:v>
                </c:pt>
                <c:pt idx="69">
                  <c:v>6530.3083495000001</c:v>
                </c:pt>
                <c:pt idx="70">
                  <c:v>6493.2895504999997</c:v>
                </c:pt>
                <c:pt idx="71">
                  <c:v>6496.9375</c:v>
                </c:pt>
                <c:pt idx="72">
                  <c:v>6493.9206544999997</c:v>
                </c:pt>
                <c:pt idx="73">
                  <c:v>6512.9838865000002</c:v>
                </c:pt>
              </c:numCache>
            </c:numRef>
          </c:xVal>
          <c:yVal>
            <c:numRef>
              <c:f>' 10 models'!$I$2:$I$75</c:f>
              <c:numCache>
                <c:formatCode>General</c:formatCode>
                <c:ptCount val="74"/>
                <c:pt idx="0">
                  <c:v>139.02932985135138</c:v>
                </c:pt>
                <c:pt idx="1">
                  <c:v>139.02932985135138</c:v>
                </c:pt>
                <c:pt idx="2">
                  <c:v>139.02932985135138</c:v>
                </c:pt>
                <c:pt idx="3">
                  <c:v>139.02932985135138</c:v>
                </c:pt>
                <c:pt idx="4">
                  <c:v>139.02932985135138</c:v>
                </c:pt>
                <c:pt idx="5">
                  <c:v>139.02932985135138</c:v>
                </c:pt>
                <c:pt idx="6">
                  <c:v>139.02932985135138</c:v>
                </c:pt>
                <c:pt idx="7">
                  <c:v>139.02932985135138</c:v>
                </c:pt>
                <c:pt idx="8">
                  <c:v>139.02932985135138</c:v>
                </c:pt>
                <c:pt idx="9">
                  <c:v>139.02932985135138</c:v>
                </c:pt>
                <c:pt idx="10">
                  <c:v>139.02932985135138</c:v>
                </c:pt>
                <c:pt idx="11">
                  <c:v>139.02932985135138</c:v>
                </c:pt>
                <c:pt idx="12">
                  <c:v>139.02932985135138</c:v>
                </c:pt>
                <c:pt idx="13">
                  <c:v>139.02932985135138</c:v>
                </c:pt>
                <c:pt idx="14">
                  <c:v>139.02932985135138</c:v>
                </c:pt>
                <c:pt idx="15">
                  <c:v>139.02932985135138</c:v>
                </c:pt>
                <c:pt idx="16">
                  <c:v>139.02932985135138</c:v>
                </c:pt>
                <c:pt idx="17">
                  <c:v>139.02932985135138</c:v>
                </c:pt>
                <c:pt idx="18">
                  <c:v>139.02932985135138</c:v>
                </c:pt>
                <c:pt idx="19">
                  <c:v>139.02932985135138</c:v>
                </c:pt>
                <c:pt idx="20">
                  <c:v>139.02932985135138</c:v>
                </c:pt>
                <c:pt idx="21">
                  <c:v>139.02932985135138</c:v>
                </c:pt>
                <c:pt idx="22">
                  <c:v>139.02932985135138</c:v>
                </c:pt>
                <c:pt idx="23">
                  <c:v>139.02932985135138</c:v>
                </c:pt>
                <c:pt idx="24">
                  <c:v>139.02932985135138</c:v>
                </c:pt>
                <c:pt idx="25">
                  <c:v>139.02932985135138</c:v>
                </c:pt>
                <c:pt idx="26">
                  <c:v>139.02932985135138</c:v>
                </c:pt>
                <c:pt idx="27">
                  <c:v>139.02932985135138</c:v>
                </c:pt>
                <c:pt idx="28">
                  <c:v>139.02932985135138</c:v>
                </c:pt>
                <c:pt idx="29">
                  <c:v>139.02932985135138</c:v>
                </c:pt>
                <c:pt idx="30">
                  <c:v>139.02932985135138</c:v>
                </c:pt>
                <c:pt idx="31">
                  <c:v>139.02932985135138</c:v>
                </c:pt>
                <c:pt idx="32">
                  <c:v>139.02932985135138</c:v>
                </c:pt>
                <c:pt idx="33">
                  <c:v>139.02932985135138</c:v>
                </c:pt>
                <c:pt idx="34">
                  <c:v>139.02932985135138</c:v>
                </c:pt>
                <c:pt idx="35">
                  <c:v>139.02932985135138</c:v>
                </c:pt>
                <c:pt idx="36">
                  <c:v>139.02932985135138</c:v>
                </c:pt>
                <c:pt idx="37">
                  <c:v>139.02932985135138</c:v>
                </c:pt>
                <c:pt idx="38">
                  <c:v>139.02932985135138</c:v>
                </c:pt>
                <c:pt idx="39">
                  <c:v>139.02932985135138</c:v>
                </c:pt>
                <c:pt idx="40">
                  <c:v>139.02932985135138</c:v>
                </c:pt>
                <c:pt idx="41">
                  <c:v>139.02932985135138</c:v>
                </c:pt>
                <c:pt idx="42">
                  <c:v>139.02932985135138</c:v>
                </c:pt>
                <c:pt idx="43">
                  <c:v>139.02932985135138</c:v>
                </c:pt>
                <c:pt idx="44">
                  <c:v>139.02932985135138</c:v>
                </c:pt>
                <c:pt idx="45">
                  <c:v>139.02932985135138</c:v>
                </c:pt>
                <c:pt idx="46">
                  <c:v>139.02932985135138</c:v>
                </c:pt>
                <c:pt idx="47">
                  <c:v>139.02932985135138</c:v>
                </c:pt>
                <c:pt idx="48">
                  <c:v>139.02932985135138</c:v>
                </c:pt>
                <c:pt idx="49">
                  <c:v>139.02932985135138</c:v>
                </c:pt>
                <c:pt idx="50">
                  <c:v>139.02932985135138</c:v>
                </c:pt>
                <c:pt idx="51">
                  <c:v>139.02932985135138</c:v>
                </c:pt>
                <c:pt idx="52">
                  <c:v>139.02932985135138</c:v>
                </c:pt>
                <c:pt idx="53">
                  <c:v>139.02932985135138</c:v>
                </c:pt>
                <c:pt idx="54">
                  <c:v>139.02932985135138</c:v>
                </c:pt>
                <c:pt idx="55">
                  <c:v>139.02932985135138</c:v>
                </c:pt>
                <c:pt idx="56">
                  <c:v>139.02932985135138</c:v>
                </c:pt>
                <c:pt idx="57">
                  <c:v>139.02932985135138</c:v>
                </c:pt>
                <c:pt idx="58">
                  <c:v>139.02932985135138</c:v>
                </c:pt>
                <c:pt idx="59">
                  <c:v>139.02932985135138</c:v>
                </c:pt>
                <c:pt idx="60">
                  <c:v>139.02932985135138</c:v>
                </c:pt>
                <c:pt idx="61">
                  <c:v>139.02932985135138</c:v>
                </c:pt>
                <c:pt idx="62">
                  <c:v>139.02932985135138</c:v>
                </c:pt>
                <c:pt idx="63">
                  <c:v>139.02932985135138</c:v>
                </c:pt>
                <c:pt idx="64">
                  <c:v>139.02932985135138</c:v>
                </c:pt>
                <c:pt idx="65">
                  <c:v>139.02932985135138</c:v>
                </c:pt>
                <c:pt idx="66">
                  <c:v>139.02932985135138</c:v>
                </c:pt>
                <c:pt idx="67">
                  <c:v>139.02932985135138</c:v>
                </c:pt>
                <c:pt idx="68">
                  <c:v>139.02932985135138</c:v>
                </c:pt>
                <c:pt idx="69">
                  <c:v>139.02932985135138</c:v>
                </c:pt>
                <c:pt idx="70">
                  <c:v>139.02932985135138</c:v>
                </c:pt>
                <c:pt idx="71">
                  <c:v>139.02932985135138</c:v>
                </c:pt>
                <c:pt idx="72">
                  <c:v>139.02932985135138</c:v>
                </c:pt>
                <c:pt idx="73">
                  <c:v>139.02932985135138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955896"/>
        <c:axId val="515948840"/>
      </c:scatterChart>
      <c:valAx>
        <c:axId val="515955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5948840"/>
        <c:crosses val="autoZero"/>
        <c:crossBetween val="midCat"/>
      </c:valAx>
      <c:valAx>
        <c:axId val="51594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5955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contours'!$D$2:$D$80</c:f>
              <c:numCache>
                <c:formatCode>General</c:formatCode>
                <c:ptCount val="79"/>
                <c:pt idx="0">
                  <c:v>360.01223800000002</c:v>
                </c:pt>
                <c:pt idx="1">
                  <c:v>360.18884300000002</c:v>
                </c:pt>
                <c:pt idx="2">
                  <c:v>360.001465</c:v>
                </c:pt>
                <c:pt idx="3">
                  <c:v>360.92843599999998</c:v>
                </c:pt>
                <c:pt idx="4">
                  <c:v>361.074951</c:v>
                </c:pt>
                <c:pt idx="5">
                  <c:v>360.60791</c:v>
                </c:pt>
                <c:pt idx="6">
                  <c:v>360.18438700000002</c:v>
                </c:pt>
                <c:pt idx="7">
                  <c:v>360.585419</c:v>
                </c:pt>
                <c:pt idx="8">
                  <c:v>360.02911399999999</c:v>
                </c:pt>
                <c:pt idx="9">
                  <c:v>357.55078099999997</c:v>
                </c:pt>
                <c:pt idx="10">
                  <c:v>357.04473899999999</c:v>
                </c:pt>
                <c:pt idx="11">
                  <c:v>358.54278599999998</c:v>
                </c:pt>
                <c:pt idx="12">
                  <c:v>358.96124300000002</c:v>
                </c:pt>
                <c:pt idx="13">
                  <c:v>358.70617700000003</c:v>
                </c:pt>
                <c:pt idx="14">
                  <c:v>357.45294200000001</c:v>
                </c:pt>
                <c:pt idx="15">
                  <c:v>358.37661700000001</c:v>
                </c:pt>
                <c:pt idx="16">
                  <c:v>359.06530800000002</c:v>
                </c:pt>
                <c:pt idx="17">
                  <c:v>329.68398999999999</c:v>
                </c:pt>
                <c:pt idx="18">
                  <c:v>331.04855300000003</c:v>
                </c:pt>
                <c:pt idx="19">
                  <c:v>330.43521099999998</c:v>
                </c:pt>
                <c:pt idx="20">
                  <c:v>330.21005200000002</c:v>
                </c:pt>
                <c:pt idx="21">
                  <c:v>329.90655500000003</c:v>
                </c:pt>
                <c:pt idx="22">
                  <c:v>329.71160900000001</c:v>
                </c:pt>
                <c:pt idx="23">
                  <c:v>330.100616</c:v>
                </c:pt>
                <c:pt idx="24">
                  <c:v>329.78207400000002</c:v>
                </c:pt>
                <c:pt idx="25">
                  <c:v>446.53250100000002</c:v>
                </c:pt>
                <c:pt idx="26">
                  <c:v>447.43087800000001</c:v>
                </c:pt>
                <c:pt idx="27">
                  <c:v>446.60943600000002</c:v>
                </c:pt>
                <c:pt idx="28">
                  <c:v>445.67413299999998</c:v>
                </c:pt>
                <c:pt idx="29">
                  <c:v>446.089539</c:v>
                </c:pt>
                <c:pt idx="30">
                  <c:v>445.55721999999997</c:v>
                </c:pt>
                <c:pt idx="31">
                  <c:v>445.44509900000003</c:v>
                </c:pt>
                <c:pt idx="32">
                  <c:v>446.05493200000001</c:v>
                </c:pt>
                <c:pt idx="33">
                  <c:v>417.18035900000001</c:v>
                </c:pt>
                <c:pt idx="34">
                  <c:v>417.58142099999998</c:v>
                </c:pt>
                <c:pt idx="35">
                  <c:v>417.94122299999998</c:v>
                </c:pt>
                <c:pt idx="36">
                  <c:v>416.82568400000002</c:v>
                </c:pt>
                <c:pt idx="37">
                  <c:v>417.06723</c:v>
                </c:pt>
                <c:pt idx="38">
                  <c:v>417.41485599999999</c:v>
                </c:pt>
                <c:pt idx="39">
                  <c:v>417.33660900000001</c:v>
                </c:pt>
                <c:pt idx="40">
                  <c:v>417.40093999999999</c:v>
                </c:pt>
                <c:pt idx="41">
                  <c:v>329.14623999999998</c:v>
                </c:pt>
                <c:pt idx="42">
                  <c:v>328.890625</c:v>
                </c:pt>
                <c:pt idx="43">
                  <c:v>329.31668100000002</c:v>
                </c:pt>
                <c:pt idx="44">
                  <c:v>329.19592299999999</c:v>
                </c:pt>
                <c:pt idx="45">
                  <c:v>328.44760100000002</c:v>
                </c:pt>
                <c:pt idx="46">
                  <c:v>328.71118200000001</c:v>
                </c:pt>
                <c:pt idx="47">
                  <c:v>329.76309199999997</c:v>
                </c:pt>
                <c:pt idx="48">
                  <c:v>329.86795000000001</c:v>
                </c:pt>
                <c:pt idx="49">
                  <c:v>329.24005099999999</c:v>
                </c:pt>
                <c:pt idx="50">
                  <c:v>324.667664</c:v>
                </c:pt>
                <c:pt idx="51">
                  <c:v>325.15286300000002</c:v>
                </c:pt>
                <c:pt idx="52">
                  <c:v>325.21572900000001</c:v>
                </c:pt>
                <c:pt idx="53">
                  <c:v>324.92849699999999</c:v>
                </c:pt>
                <c:pt idx="54">
                  <c:v>324.76574699999998</c:v>
                </c:pt>
                <c:pt idx="55">
                  <c:v>324.91299400000003</c:v>
                </c:pt>
                <c:pt idx="56">
                  <c:v>325.12692299999998</c:v>
                </c:pt>
                <c:pt idx="57">
                  <c:v>325.28738399999997</c:v>
                </c:pt>
                <c:pt idx="58">
                  <c:v>324.70825200000002</c:v>
                </c:pt>
                <c:pt idx="59">
                  <c:v>324.59182700000002</c:v>
                </c:pt>
                <c:pt idx="60">
                  <c:v>325.34219400000001</c:v>
                </c:pt>
                <c:pt idx="61">
                  <c:v>324.95575000000002</c:v>
                </c:pt>
                <c:pt idx="62">
                  <c:v>325.08828699999998</c:v>
                </c:pt>
                <c:pt idx="63">
                  <c:v>325.05029300000001</c:v>
                </c:pt>
                <c:pt idx="64">
                  <c:v>325.53842200000003</c:v>
                </c:pt>
                <c:pt idx="65">
                  <c:v>291.47918700000002</c:v>
                </c:pt>
                <c:pt idx="66">
                  <c:v>292.03192100000001</c:v>
                </c:pt>
                <c:pt idx="67">
                  <c:v>292.01864599999999</c:v>
                </c:pt>
                <c:pt idx="68">
                  <c:v>291.08373999999998</c:v>
                </c:pt>
                <c:pt idx="69">
                  <c:v>291.48525999999998</c:v>
                </c:pt>
                <c:pt idx="70">
                  <c:v>291.87924199999998</c:v>
                </c:pt>
                <c:pt idx="71">
                  <c:v>292.07113600000002</c:v>
                </c:pt>
                <c:pt idx="72">
                  <c:v>291.74295000000001</c:v>
                </c:pt>
                <c:pt idx="73">
                  <c:v>290.794128</c:v>
                </c:pt>
                <c:pt idx="74">
                  <c:v>291.22109999999998</c:v>
                </c:pt>
                <c:pt idx="75">
                  <c:v>290.49548299999998</c:v>
                </c:pt>
                <c:pt idx="76">
                  <c:v>290.80676299999999</c:v>
                </c:pt>
                <c:pt idx="77">
                  <c:v>290.77572600000002</c:v>
                </c:pt>
                <c:pt idx="78">
                  <c:v>291.71310399999999</c:v>
                </c:pt>
              </c:numCache>
            </c:numRef>
          </c:xVal>
          <c:yVal>
            <c:numRef>
              <c:f>' 10 contours'!$C$2:$C$80</c:f>
              <c:numCache>
                <c:formatCode>General</c:formatCode>
                <c:ptCount val="79"/>
                <c:pt idx="0">
                  <c:v>358.248718</c:v>
                </c:pt>
                <c:pt idx="1">
                  <c:v>358.38690200000002</c:v>
                </c:pt>
                <c:pt idx="2">
                  <c:v>358.225708</c:v>
                </c:pt>
                <c:pt idx="3">
                  <c:v>359.85443099999998</c:v>
                </c:pt>
                <c:pt idx="4">
                  <c:v>359.67867999999999</c:v>
                </c:pt>
                <c:pt idx="5">
                  <c:v>359.662598</c:v>
                </c:pt>
                <c:pt idx="6">
                  <c:v>358.47418199999998</c:v>
                </c:pt>
                <c:pt idx="7">
                  <c:v>362.11700400000001</c:v>
                </c:pt>
                <c:pt idx="8">
                  <c:v>361.34670999999997</c:v>
                </c:pt>
                <c:pt idx="9">
                  <c:v>356.99838299999999</c:v>
                </c:pt>
                <c:pt idx="10">
                  <c:v>356.181061</c:v>
                </c:pt>
                <c:pt idx="11">
                  <c:v>359.80096400000002</c:v>
                </c:pt>
                <c:pt idx="12">
                  <c:v>358.82406600000002</c:v>
                </c:pt>
                <c:pt idx="13">
                  <c:v>358.495789</c:v>
                </c:pt>
                <c:pt idx="14">
                  <c:v>359.79699699999998</c:v>
                </c:pt>
                <c:pt idx="15">
                  <c:v>358.91677900000002</c:v>
                </c:pt>
                <c:pt idx="16">
                  <c:v>359.08578499999999</c:v>
                </c:pt>
                <c:pt idx="17">
                  <c:v>330.05624399999999</c:v>
                </c:pt>
                <c:pt idx="18">
                  <c:v>330.512451</c:v>
                </c:pt>
                <c:pt idx="19">
                  <c:v>329.64178500000003</c:v>
                </c:pt>
                <c:pt idx="20">
                  <c:v>329.19439699999998</c:v>
                </c:pt>
                <c:pt idx="21">
                  <c:v>328.98022500000002</c:v>
                </c:pt>
                <c:pt idx="22">
                  <c:v>329.92742900000002</c:v>
                </c:pt>
                <c:pt idx="23">
                  <c:v>330.37014799999997</c:v>
                </c:pt>
                <c:pt idx="24">
                  <c:v>330.21679699999999</c:v>
                </c:pt>
                <c:pt idx="25">
                  <c:v>445.50225799999998</c:v>
                </c:pt>
                <c:pt idx="26">
                  <c:v>444.31976300000002</c:v>
                </c:pt>
                <c:pt idx="27">
                  <c:v>444.30767800000001</c:v>
                </c:pt>
                <c:pt idx="28">
                  <c:v>445.63568099999998</c:v>
                </c:pt>
                <c:pt idx="29">
                  <c:v>445.76730300000003</c:v>
                </c:pt>
                <c:pt idx="30">
                  <c:v>444.38024899999999</c:v>
                </c:pt>
                <c:pt idx="31">
                  <c:v>444.13424700000002</c:v>
                </c:pt>
                <c:pt idx="32">
                  <c:v>447.165436</c:v>
                </c:pt>
                <c:pt idx="33">
                  <c:v>415.507294</c:v>
                </c:pt>
                <c:pt idx="34">
                  <c:v>415.53241000000003</c:v>
                </c:pt>
                <c:pt idx="35">
                  <c:v>415.48019399999998</c:v>
                </c:pt>
                <c:pt idx="36">
                  <c:v>415.80111699999998</c:v>
                </c:pt>
                <c:pt idx="37">
                  <c:v>415.77123999999998</c:v>
                </c:pt>
                <c:pt idx="38">
                  <c:v>415.56310999999999</c:v>
                </c:pt>
                <c:pt idx="39">
                  <c:v>415.58969100000002</c:v>
                </c:pt>
                <c:pt idx="40">
                  <c:v>415.40631100000002</c:v>
                </c:pt>
                <c:pt idx="41">
                  <c:v>326.957855</c:v>
                </c:pt>
                <c:pt idx="42">
                  <c:v>326.73577899999998</c:v>
                </c:pt>
                <c:pt idx="43">
                  <c:v>326.59481799999998</c:v>
                </c:pt>
                <c:pt idx="44">
                  <c:v>327.567047</c:v>
                </c:pt>
                <c:pt idx="45">
                  <c:v>326.82473800000002</c:v>
                </c:pt>
                <c:pt idx="46">
                  <c:v>326.69897500000002</c:v>
                </c:pt>
                <c:pt idx="47">
                  <c:v>326.800476</c:v>
                </c:pt>
                <c:pt idx="48">
                  <c:v>326.63751200000002</c:v>
                </c:pt>
                <c:pt idx="49">
                  <c:v>326.52087399999999</c:v>
                </c:pt>
                <c:pt idx="50">
                  <c:v>322.419128</c:v>
                </c:pt>
                <c:pt idx="51">
                  <c:v>322.80191000000002</c:v>
                </c:pt>
                <c:pt idx="52">
                  <c:v>322.75366200000002</c:v>
                </c:pt>
                <c:pt idx="53">
                  <c:v>322.288208</c:v>
                </c:pt>
                <c:pt idx="54">
                  <c:v>322.45568800000001</c:v>
                </c:pt>
                <c:pt idx="55">
                  <c:v>322.92364500000002</c:v>
                </c:pt>
                <c:pt idx="56">
                  <c:v>322.32785000000001</c:v>
                </c:pt>
                <c:pt idx="57">
                  <c:v>322.329498</c:v>
                </c:pt>
                <c:pt idx="58">
                  <c:v>321.93231200000002</c:v>
                </c:pt>
                <c:pt idx="59">
                  <c:v>321.90954599999998</c:v>
                </c:pt>
                <c:pt idx="60">
                  <c:v>321.94842499999999</c:v>
                </c:pt>
                <c:pt idx="61">
                  <c:v>322.30764799999997</c:v>
                </c:pt>
                <c:pt idx="62">
                  <c:v>322.09405500000003</c:v>
                </c:pt>
                <c:pt idx="63">
                  <c:v>322.055115</c:v>
                </c:pt>
                <c:pt idx="64">
                  <c:v>322.01577800000001</c:v>
                </c:pt>
                <c:pt idx="65">
                  <c:v>288.99099699999999</c:v>
                </c:pt>
                <c:pt idx="66">
                  <c:v>288.81234699999999</c:v>
                </c:pt>
                <c:pt idx="67">
                  <c:v>288.61086999999998</c:v>
                </c:pt>
                <c:pt idx="68">
                  <c:v>288.99902300000002</c:v>
                </c:pt>
                <c:pt idx="69">
                  <c:v>288.87316900000002</c:v>
                </c:pt>
                <c:pt idx="70">
                  <c:v>288.37667800000003</c:v>
                </c:pt>
                <c:pt idx="71">
                  <c:v>288.49395800000002</c:v>
                </c:pt>
                <c:pt idx="72">
                  <c:v>288.243988</c:v>
                </c:pt>
                <c:pt idx="73">
                  <c:v>288.47036700000001</c:v>
                </c:pt>
                <c:pt idx="74">
                  <c:v>288.446259</c:v>
                </c:pt>
                <c:pt idx="75">
                  <c:v>288.583527</c:v>
                </c:pt>
                <c:pt idx="76">
                  <c:v>288.66424599999999</c:v>
                </c:pt>
                <c:pt idx="77">
                  <c:v>288.08197000000001</c:v>
                </c:pt>
                <c:pt idx="78">
                  <c:v>288.101471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791776"/>
        <c:axId val="460792560"/>
      </c:scatterChart>
      <c:valAx>
        <c:axId val="46079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792560"/>
        <c:crosses val="autoZero"/>
        <c:crossBetween val="midCat"/>
      </c:valAx>
      <c:valAx>
        <c:axId val="46079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79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contours'!$F$2:$F$80</c:f>
              <c:numCache>
                <c:formatCode>General</c:formatCode>
                <c:ptCount val="79"/>
                <c:pt idx="0">
                  <c:v>359.13047800000004</c:v>
                </c:pt>
                <c:pt idx="1">
                  <c:v>359.28787250000005</c:v>
                </c:pt>
                <c:pt idx="2">
                  <c:v>359.1135865</c:v>
                </c:pt>
                <c:pt idx="3">
                  <c:v>360.39143349999995</c:v>
                </c:pt>
                <c:pt idx="4">
                  <c:v>360.37681550000002</c:v>
                </c:pt>
                <c:pt idx="5">
                  <c:v>360.13525400000003</c:v>
                </c:pt>
                <c:pt idx="6">
                  <c:v>359.32928449999997</c:v>
                </c:pt>
                <c:pt idx="7">
                  <c:v>361.35121149999998</c:v>
                </c:pt>
                <c:pt idx="8">
                  <c:v>360.68791199999998</c:v>
                </c:pt>
                <c:pt idx="9">
                  <c:v>357.27458200000001</c:v>
                </c:pt>
                <c:pt idx="10">
                  <c:v>356.61289999999997</c:v>
                </c:pt>
                <c:pt idx="11">
                  <c:v>359.171875</c:v>
                </c:pt>
                <c:pt idx="12">
                  <c:v>358.89265450000005</c:v>
                </c:pt>
                <c:pt idx="13">
                  <c:v>358.60098300000004</c:v>
                </c:pt>
                <c:pt idx="14">
                  <c:v>358.62496950000002</c:v>
                </c:pt>
                <c:pt idx="15">
                  <c:v>358.64669800000001</c:v>
                </c:pt>
                <c:pt idx="16">
                  <c:v>359.07554649999997</c:v>
                </c:pt>
                <c:pt idx="17">
                  <c:v>329.87011699999999</c:v>
                </c:pt>
                <c:pt idx="18">
                  <c:v>330.78050200000001</c:v>
                </c:pt>
                <c:pt idx="19">
                  <c:v>330.038498</c:v>
                </c:pt>
                <c:pt idx="20">
                  <c:v>329.7022245</c:v>
                </c:pt>
                <c:pt idx="21">
                  <c:v>329.44339000000002</c:v>
                </c:pt>
                <c:pt idx="22">
                  <c:v>329.81951900000001</c:v>
                </c:pt>
                <c:pt idx="23">
                  <c:v>330.23538199999996</c:v>
                </c:pt>
                <c:pt idx="24">
                  <c:v>329.9994355</c:v>
                </c:pt>
                <c:pt idx="25">
                  <c:v>446.0173795</c:v>
                </c:pt>
                <c:pt idx="26">
                  <c:v>445.87532050000004</c:v>
                </c:pt>
                <c:pt idx="27">
                  <c:v>445.45855700000004</c:v>
                </c:pt>
                <c:pt idx="28">
                  <c:v>445.65490699999998</c:v>
                </c:pt>
                <c:pt idx="29">
                  <c:v>445.92842100000001</c:v>
                </c:pt>
                <c:pt idx="30">
                  <c:v>444.96873449999998</c:v>
                </c:pt>
                <c:pt idx="31">
                  <c:v>444.78967299999999</c:v>
                </c:pt>
                <c:pt idx="32">
                  <c:v>446.610184</c:v>
                </c:pt>
                <c:pt idx="33">
                  <c:v>416.34382649999998</c:v>
                </c:pt>
                <c:pt idx="34">
                  <c:v>416.5569155</c:v>
                </c:pt>
                <c:pt idx="35">
                  <c:v>416.71070850000001</c:v>
                </c:pt>
                <c:pt idx="36">
                  <c:v>416.3134005</c:v>
                </c:pt>
                <c:pt idx="37">
                  <c:v>416.41923499999996</c:v>
                </c:pt>
                <c:pt idx="38">
                  <c:v>416.48898299999996</c:v>
                </c:pt>
                <c:pt idx="39">
                  <c:v>416.46315000000004</c:v>
                </c:pt>
                <c:pt idx="40">
                  <c:v>416.40362549999998</c:v>
                </c:pt>
                <c:pt idx="41">
                  <c:v>328.05204749999996</c:v>
                </c:pt>
                <c:pt idx="42">
                  <c:v>327.81320199999999</c:v>
                </c:pt>
                <c:pt idx="43">
                  <c:v>327.95574950000002</c:v>
                </c:pt>
                <c:pt idx="44">
                  <c:v>328.381485</c:v>
                </c:pt>
                <c:pt idx="45">
                  <c:v>327.63616950000005</c:v>
                </c:pt>
                <c:pt idx="46">
                  <c:v>327.70507850000001</c:v>
                </c:pt>
                <c:pt idx="47">
                  <c:v>328.28178400000002</c:v>
                </c:pt>
                <c:pt idx="48">
                  <c:v>328.25273100000004</c:v>
                </c:pt>
                <c:pt idx="49">
                  <c:v>327.88046250000002</c:v>
                </c:pt>
                <c:pt idx="50">
                  <c:v>323.54339600000003</c:v>
                </c:pt>
                <c:pt idx="51">
                  <c:v>323.97738650000002</c:v>
                </c:pt>
                <c:pt idx="52">
                  <c:v>323.98469550000004</c:v>
                </c:pt>
                <c:pt idx="53">
                  <c:v>323.60835250000002</c:v>
                </c:pt>
                <c:pt idx="54">
                  <c:v>323.61071749999996</c:v>
                </c:pt>
                <c:pt idx="55">
                  <c:v>323.91831950000005</c:v>
                </c:pt>
                <c:pt idx="56">
                  <c:v>323.72738649999997</c:v>
                </c:pt>
                <c:pt idx="57">
                  <c:v>323.80844100000002</c:v>
                </c:pt>
                <c:pt idx="58">
                  <c:v>323.32028200000002</c:v>
                </c:pt>
                <c:pt idx="59">
                  <c:v>323.25068650000003</c:v>
                </c:pt>
                <c:pt idx="60">
                  <c:v>323.6453095</c:v>
                </c:pt>
                <c:pt idx="61">
                  <c:v>323.63169900000003</c:v>
                </c:pt>
                <c:pt idx="62">
                  <c:v>323.59117100000003</c:v>
                </c:pt>
                <c:pt idx="63">
                  <c:v>323.55270400000001</c:v>
                </c:pt>
                <c:pt idx="64">
                  <c:v>323.77710000000002</c:v>
                </c:pt>
                <c:pt idx="65">
                  <c:v>290.23509200000001</c:v>
                </c:pt>
                <c:pt idx="66">
                  <c:v>290.42213400000003</c:v>
                </c:pt>
                <c:pt idx="67">
                  <c:v>290.31475799999998</c:v>
                </c:pt>
                <c:pt idx="68">
                  <c:v>290.0413815</c:v>
                </c:pt>
                <c:pt idx="69">
                  <c:v>290.1792145</c:v>
                </c:pt>
                <c:pt idx="70">
                  <c:v>290.12796000000003</c:v>
                </c:pt>
                <c:pt idx="71">
                  <c:v>290.28254700000002</c:v>
                </c:pt>
                <c:pt idx="72">
                  <c:v>289.993469</c:v>
                </c:pt>
                <c:pt idx="73">
                  <c:v>289.63224750000001</c:v>
                </c:pt>
                <c:pt idx="74">
                  <c:v>289.83367950000002</c:v>
                </c:pt>
                <c:pt idx="75">
                  <c:v>289.53950499999996</c:v>
                </c:pt>
                <c:pt idx="76">
                  <c:v>289.73550449999999</c:v>
                </c:pt>
                <c:pt idx="77">
                  <c:v>289.42884800000002</c:v>
                </c:pt>
                <c:pt idx="78">
                  <c:v>289.9072875</c:v>
                </c:pt>
              </c:numCache>
            </c:numRef>
          </c:xVal>
          <c:yVal>
            <c:numRef>
              <c:f>' 10 contours'!$E$2:$E$80</c:f>
              <c:numCache>
                <c:formatCode>General</c:formatCode>
                <c:ptCount val="79"/>
                <c:pt idx="0">
                  <c:v>1.7635200000000282</c:v>
                </c:pt>
                <c:pt idx="1">
                  <c:v>1.8019409999999993</c:v>
                </c:pt>
                <c:pt idx="2">
                  <c:v>1.7757569999999987</c:v>
                </c:pt>
                <c:pt idx="3">
                  <c:v>1.0740049999999997</c:v>
                </c:pt>
                <c:pt idx="4">
                  <c:v>1.3962710000000129</c:v>
                </c:pt>
                <c:pt idx="5">
                  <c:v>0.94531200000000126</c:v>
                </c:pt>
                <c:pt idx="6">
                  <c:v>1.7102050000000304</c:v>
                </c:pt>
                <c:pt idx="7">
                  <c:v>-1.5315850000000069</c:v>
                </c:pt>
                <c:pt idx="8">
                  <c:v>-1.3175959999999804</c:v>
                </c:pt>
                <c:pt idx="9">
                  <c:v>0.5523979999999824</c:v>
                </c:pt>
                <c:pt idx="10">
                  <c:v>0.86367799999999306</c:v>
                </c:pt>
                <c:pt idx="11">
                  <c:v>-1.2581780000000435</c:v>
                </c:pt>
                <c:pt idx="12">
                  <c:v>0.13717700000000832</c:v>
                </c:pt>
                <c:pt idx="13">
                  <c:v>0.21038800000002311</c:v>
                </c:pt>
                <c:pt idx="14">
                  <c:v>-2.3440549999999689</c:v>
                </c:pt>
                <c:pt idx="15">
                  <c:v>-0.54016200000000936</c:v>
                </c:pt>
                <c:pt idx="16">
                  <c:v>-2.0476999999971213E-2</c:v>
                </c:pt>
                <c:pt idx="17">
                  <c:v>-0.37225399999999809</c:v>
                </c:pt>
                <c:pt idx="18">
                  <c:v>0.53610200000002806</c:v>
                </c:pt>
                <c:pt idx="19">
                  <c:v>0.793425999999954</c:v>
                </c:pt>
                <c:pt idx="20">
                  <c:v>1.0156550000000379</c:v>
                </c:pt>
                <c:pt idx="21">
                  <c:v>0.9263300000000072</c:v>
                </c:pt>
                <c:pt idx="22">
                  <c:v>-0.21582000000000789</c:v>
                </c:pt>
                <c:pt idx="23">
                  <c:v>-0.26953199999996968</c:v>
                </c:pt>
                <c:pt idx="24">
                  <c:v>-0.43472299999996267</c:v>
                </c:pt>
                <c:pt idx="25">
                  <c:v>1.0302430000000413</c:v>
                </c:pt>
                <c:pt idx="26">
                  <c:v>3.1111149999999839</c:v>
                </c:pt>
                <c:pt idx="27">
                  <c:v>2.3017580000000066</c:v>
                </c:pt>
                <c:pt idx="28">
                  <c:v>3.8452000000006592E-2</c:v>
                </c:pt>
                <c:pt idx="29">
                  <c:v>0.32223599999997532</c:v>
                </c:pt>
                <c:pt idx="30">
                  <c:v>1.1769709999999804</c:v>
                </c:pt>
                <c:pt idx="31">
                  <c:v>1.3108520000000112</c:v>
                </c:pt>
                <c:pt idx="32">
                  <c:v>-1.1105039999999917</c:v>
                </c:pt>
                <c:pt idx="33">
                  <c:v>1.6730650000000082</c:v>
                </c:pt>
                <c:pt idx="34">
                  <c:v>2.0490109999999504</c:v>
                </c:pt>
                <c:pt idx="35">
                  <c:v>2.4610289999999964</c:v>
                </c:pt>
                <c:pt idx="36">
                  <c:v>1.0245670000000473</c:v>
                </c:pt>
                <c:pt idx="37">
                  <c:v>1.2959900000000175</c:v>
                </c:pt>
                <c:pt idx="38">
                  <c:v>1.8517459999999915</c:v>
                </c:pt>
                <c:pt idx="39">
                  <c:v>1.7469179999999938</c:v>
                </c:pt>
                <c:pt idx="40">
                  <c:v>1.9946289999999749</c:v>
                </c:pt>
                <c:pt idx="41">
                  <c:v>2.1883849999999825</c:v>
                </c:pt>
                <c:pt idx="42">
                  <c:v>2.1548460000000205</c:v>
                </c:pt>
                <c:pt idx="43">
                  <c:v>2.7218630000000417</c:v>
                </c:pt>
                <c:pt idx="44">
                  <c:v>1.6288759999999911</c:v>
                </c:pt>
                <c:pt idx="45">
                  <c:v>1.6228629999999953</c:v>
                </c:pt>
                <c:pt idx="46">
                  <c:v>2.0122069999999894</c:v>
                </c:pt>
                <c:pt idx="47">
                  <c:v>2.9626159999999686</c:v>
                </c:pt>
                <c:pt idx="48">
                  <c:v>3.2304379999999924</c:v>
                </c:pt>
                <c:pt idx="49">
                  <c:v>2.719177000000002</c:v>
                </c:pt>
                <c:pt idx="50">
                  <c:v>2.2485360000000014</c:v>
                </c:pt>
                <c:pt idx="51">
                  <c:v>2.3509530000000041</c:v>
                </c:pt>
                <c:pt idx="52">
                  <c:v>2.4620669999999905</c:v>
                </c:pt>
                <c:pt idx="53">
                  <c:v>2.6402889999999957</c:v>
                </c:pt>
                <c:pt idx="54">
                  <c:v>2.310058999999967</c:v>
                </c:pt>
                <c:pt idx="55">
                  <c:v>1.9893490000000043</c:v>
                </c:pt>
                <c:pt idx="56">
                  <c:v>2.7990729999999644</c:v>
                </c:pt>
                <c:pt idx="57">
                  <c:v>2.9578859999999736</c:v>
                </c:pt>
                <c:pt idx="58">
                  <c:v>2.7759399999999914</c:v>
                </c:pt>
                <c:pt idx="59">
                  <c:v>2.6822810000000459</c:v>
                </c:pt>
                <c:pt idx="60">
                  <c:v>3.3937690000000202</c:v>
                </c:pt>
                <c:pt idx="61">
                  <c:v>2.6481020000000512</c:v>
                </c:pt>
                <c:pt idx="62">
                  <c:v>2.994231999999954</c:v>
                </c:pt>
                <c:pt idx="63">
                  <c:v>2.9951780000000099</c:v>
                </c:pt>
                <c:pt idx="64">
                  <c:v>3.5226440000000139</c:v>
                </c:pt>
                <c:pt idx="65">
                  <c:v>2.4881900000000314</c:v>
                </c:pt>
                <c:pt idx="66">
                  <c:v>3.2195740000000228</c:v>
                </c:pt>
                <c:pt idx="67">
                  <c:v>3.4077760000000126</c:v>
                </c:pt>
                <c:pt idx="68">
                  <c:v>2.0847169999999551</c:v>
                </c:pt>
                <c:pt idx="69">
                  <c:v>2.612090999999964</c:v>
                </c:pt>
                <c:pt idx="70">
                  <c:v>3.5025639999999498</c:v>
                </c:pt>
                <c:pt idx="71">
                  <c:v>3.5771780000000035</c:v>
                </c:pt>
                <c:pt idx="72">
                  <c:v>3.4989620000000059</c:v>
                </c:pt>
                <c:pt idx="73">
                  <c:v>2.3237609999999904</c:v>
                </c:pt>
                <c:pt idx="74">
                  <c:v>2.7748409999999808</c:v>
                </c:pt>
                <c:pt idx="75">
                  <c:v>1.9119559999999751</c:v>
                </c:pt>
                <c:pt idx="76">
                  <c:v>2.142516999999998</c:v>
                </c:pt>
                <c:pt idx="77">
                  <c:v>2.6937560000000076</c:v>
                </c:pt>
                <c:pt idx="78">
                  <c:v>3.6116329999999834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contours'!$F$2:$F$80</c:f>
              <c:numCache>
                <c:formatCode>General</c:formatCode>
                <c:ptCount val="79"/>
                <c:pt idx="0">
                  <c:v>359.13047800000004</c:v>
                </c:pt>
                <c:pt idx="1">
                  <c:v>359.28787250000005</c:v>
                </c:pt>
                <c:pt idx="2">
                  <c:v>359.1135865</c:v>
                </c:pt>
                <c:pt idx="3">
                  <c:v>360.39143349999995</c:v>
                </c:pt>
                <c:pt idx="4">
                  <c:v>360.37681550000002</c:v>
                </c:pt>
                <c:pt idx="5">
                  <c:v>360.13525400000003</c:v>
                </c:pt>
                <c:pt idx="6">
                  <c:v>359.32928449999997</c:v>
                </c:pt>
                <c:pt idx="7">
                  <c:v>361.35121149999998</c:v>
                </c:pt>
                <c:pt idx="8">
                  <c:v>360.68791199999998</c:v>
                </c:pt>
                <c:pt idx="9">
                  <c:v>357.27458200000001</c:v>
                </c:pt>
                <c:pt idx="10">
                  <c:v>356.61289999999997</c:v>
                </c:pt>
                <c:pt idx="11">
                  <c:v>359.171875</c:v>
                </c:pt>
                <c:pt idx="12">
                  <c:v>358.89265450000005</c:v>
                </c:pt>
                <c:pt idx="13">
                  <c:v>358.60098300000004</c:v>
                </c:pt>
                <c:pt idx="14">
                  <c:v>358.62496950000002</c:v>
                </c:pt>
                <c:pt idx="15">
                  <c:v>358.64669800000001</c:v>
                </c:pt>
                <c:pt idx="16">
                  <c:v>359.07554649999997</c:v>
                </c:pt>
                <c:pt idx="17">
                  <c:v>329.87011699999999</c:v>
                </c:pt>
                <c:pt idx="18">
                  <c:v>330.78050200000001</c:v>
                </c:pt>
                <c:pt idx="19">
                  <c:v>330.038498</c:v>
                </c:pt>
                <c:pt idx="20">
                  <c:v>329.7022245</c:v>
                </c:pt>
                <c:pt idx="21">
                  <c:v>329.44339000000002</c:v>
                </c:pt>
                <c:pt idx="22">
                  <c:v>329.81951900000001</c:v>
                </c:pt>
                <c:pt idx="23">
                  <c:v>330.23538199999996</c:v>
                </c:pt>
                <c:pt idx="24">
                  <c:v>329.9994355</c:v>
                </c:pt>
                <c:pt idx="25">
                  <c:v>446.0173795</c:v>
                </c:pt>
                <c:pt idx="26">
                  <c:v>445.87532050000004</c:v>
                </c:pt>
                <c:pt idx="27">
                  <c:v>445.45855700000004</c:v>
                </c:pt>
                <c:pt idx="28">
                  <c:v>445.65490699999998</c:v>
                </c:pt>
                <c:pt idx="29">
                  <c:v>445.92842100000001</c:v>
                </c:pt>
                <c:pt idx="30">
                  <c:v>444.96873449999998</c:v>
                </c:pt>
                <c:pt idx="31">
                  <c:v>444.78967299999999</c:v>
                </c:pt>
                <c:pt idx="32">
                  <c:v>446.610184</c:v>
                </c:pt>
                <c:pt idx="33">
                  <c:v>416.34382649999998</c:v>
                </c:pt>
                <c:pt idx="34">
                  <c:v>416.5569155</c:v>
                </c:pt>
                <c:pt idx="35">
                  <c:v>416.71070850000001</c:v>
                </c:pt>
                <c:pt idx="36">
                  <c:v>416.3134005</c:v>
                </c:pt>
                <c:pt idx="37">
                  <c:v>416.41923499999996</c:v>
                </c:pt>
                <c:pt idx="38">
                  <c:v>416.48898299999996</c:v>
                </c:pt>
                <c:pt idx="39">
                  <c:v>416.46315000000004</c:v>
                </c:pt>
                <c:pt idx="40">
                  <c:v>416.40362549999998</c:v>
                </c:pt>
                <c:pt idx="41">
                  <c:v>328.05204749999996</c:v>
                </c:pt>
                <c:pt idx="42">
                  <c:v>327.81320199999999</c:v>
                </c:pt>
                <c:pt idx="43">
                  <c:v>327.95574950000002</c:v>
                </c:pt>
                <c:pt idx="44">
                  <c:v>328.381485</c:v>
                </c:pt>
                <c:pt idx="45">
                  <c:v>327.63616950000005</c:v>
                </c:pt>
                <c:pt idx="46">
                  <c:v>327.70507850000001</c:v>
                </c:pt>
                <c:pt idx="47">
                  <c:v>328.28178400000002</c:v>
                </c:pt>
                <c:pt idx="48">
                  <c:v>328.25273100000004</c:v>
                </c:pt>
                <c:pt idx="49">
                  <c:v>327.88046250000002</c:v>
                </c:pt>
                <c:pt idx="50">
                  <c:v>323.54339600000003</c:v>
                </c:pt>
                <c:pt idx="51">
                  <c:v>323.97738650000002</c:v>
                </c:pt>
                <c:pt idx="52">
                  <c:v>323.98469550000004</c:v>
                </c:pt>
                <c:pt idx="53">
                  <c:v>323.60835250000002</c:v>
                </c:pt>
                <c:pt idx="54">
                  <c:v>323.61071749999996</c:v>
                </c:pt>
                <c:pt idx="55">
                  <c:v>323.91831950000005</c:v>
                </c:pt>
                <c:pt idx="56">
                  <c:v>323.72738649999997</c:v>
                </c:pt>
                <c:pt idx="57">
                  <c:v>323.80844100000002</c:v>
                </c:pt>
                <c:pt idx="58">
                  <c:v>323.32028200000002</c:v>
                </c:pt>
                <c:pt idx="59">
                  <c:v>323.25068650000003</c:v>
                </c:pt>
                <c:pt idx="60">
                  <c:v>323.6453095</c:v>
                </c:pt>
                <c:pt idx="61">
                  <c:v>323.63169900000003</c:v>
                </c:pt>
                <c:pt idx="62">
                  <c:v>323.59117100000003</c:v>
                </c:pt>
                <c:pt idx="63">
                  <c:v>323.55270400000001</c:v>
                </c:pt>
                <c:pt idx="64">
                  <c:v>323.77710000000002</c:v>
                </c:pt>
                <c:pt idx="65">
                  <c:v>290.23509200000001</c:v>
                </c:pt>
                <c:pt idx="66">
                  <c:v>290.42213400000003</c:v>
                </c:pt>
                <c:pt idx="67">
                  <c:v>290.31475799999998</c:v>
                </c:pt>
                <c:pt idx="68">
                  <c:v>290.0413815</c:v>
                </c:pt>
                <c:pt idx="69">
                  <c:v>290.1792145</c:v>
                </c:pt>
                <c:pt idx="70">
                  <c:v>290.12796000000003</c:v>
                </c:pt>
                <c:pt idx="71">
                  <c:v>290.28254700000002</c:v>
                </c:pt>
                <c:pt idx="72">
                  <c:v>289.993469</c:v>
                </c:pt>
                <c:pt idx="73">
                  <c:v>289.63224750000001</c:v>
                </c:pt>
                <c:pt idx="74">
                  <c:v>289.83367950000002</c:v>
                </c:pt>
                <c:pt idx="75">
                  <c:v>289.53950499999996</c:v>
                </c:pt>
                <c:pt idx="76">
                  <c:v>289.73550449999999</c:v>
                </c:pt>
                <c:pt idx="77">
                  <c:v>289.42884800000002</c:v>
                </c:pt>
                <c:pt idx="78">
                  <c:v>289.9072875</c:v>
                </c:pt>
              </c:numCache>
            </c:numRef>
          </c:xVal>
          <c:yVal>
            <c:numRef>
              <c:f>' 10 contours'!$G$2:$G$80</c:f>
              <c:numCache>
                <c:formatCode>General</c:formatCode>
                <c:ptCount val="79"/>
                <c:pt idx="0">
                  <c:v>-1.0095958503531335</c:v>
                </c:pt>
                <c:pt idx="1">
                  <c:v>-1.0095958503531335</c:v>
                </c:pt>
                <c:pt idx="2">
                  <c:v>-1.0095958503531335</c:v>
                </c:pt>
                <c:pt idx="3">
                  <c:v>-1.0095958503531335</c:v>
                </c:pt>
                <c:pt idx="4">
                  <c:v>-1.0095958503531335</c:v>
                </c:pt>
                <c:pt idx="5">
                  <c:v>-1.0095958503531335</c:v>
                </c:pt>
                <c:pt idx="6">
                  <c:v>-1.0095958503531335</c:v>
                </c:pt>
                <c:pt idx="7">
                  <c:v>-1.0095958503531335</c:v>
                </c:pt>
                <c:pt idx="8">
                  <c:v>-1.0095958503531335</c:v>
                </c:pt>
                <c:pt idx="9">
                  <c:v>-1.0095958503531335</c:v>
                </c:pt>
                <c:pt idx="10">
                  <c:v>-1.0095958503531335</c:v>
                </c:pt>
                <c:pt idx="11">
                  <c:v>-1.0095958503531335</c:v>
                </c:pt>
                <c:pt idx="12">
                  <c:v>-1.0095958503531335</c:v>
                </c:pt>
                <c:pt idx="13">
                  <c:v>-1.0095958503531335</c:v>
                </c:pt>
                <c:pt idx="14">
                  <c:v>-1.0095958503531335</c:v>
                </c:pt>
                <c:pt idx="15">
                  <c:v>-1.0095958503531335</c:v>
                </c:pt>
                <c:pt idx="16">
                  <c:v>-1.0095958503531335</c:v>
                </c:pt>
                <c:pt idx="17">
                  <c:v>-1.0095958503531335</c:v>
                </c:pt>
                <c:pt idx="18">
                  <c:v>-1.0095958503531335</c:v>
                </c:pt>
                <c:pt idx="19">
                  <c:v>-1.0095958503531335</c:v>
                </c:pt>
                <c:pt idx="20">
                  <c:v>-1.0095958503531335</c:v>
                </c:pt>
                <c:pt idx="21">
                  <c:v>-1.0095958503531335</c:v>
                </c:pt>
                <c:pt idx="22">
                  <c:v>-1.0095958503531335</c:v>
                </c:pt>
                <c:pt idx="23">
                  <c:v>-1.0095958503531335</c:v>
                </c:pt>
                <c:pt idx="24">
                  <c:v>-1.0095958503531335</c:v>
                </c:pt>
                <c:pt idx="25">
                  <c:v>-1.0095958503531335</c:v>
                </c:pt>
                <c:pt idx="26">
                  <c:v>-1.0095958503531335</c:v>
                </c:pt>
                <c:pt idx="27">
                  <c:v>-1.0095958503531335</c:v>
                </c:pt>
                <c:pt idx="28">
                  <c:v>-1.0095958503531335</c:v>
                </c:pt>
                <c:pt idx="29">
                  <c:v>-1.0095958503531335</c:v>
                </c:pt>
                <c:pt idx="30">
                  <c:v>-1.0095958503531335</c:v>
                </c:pt>
                <c:pt idx="31">
                  <c:v>-1.0095958503531335</c:v>
                </c:pt>
                <c:pt idx="32">
                  <c:v>-1.0095958503531335</c:v>
                </c:pt>
                <c:pt idx="33">
                  <c:v>-1.0095958503531335</c:v>
                </c:pt>
                <c:pt idx="34">
                  <c:v>-1.0095958503531335</c:v>
                </c:pt>
                <c:pt idx="35">
                  <c:v>-1.0095958503531335</c:v>
                </c:pt>
                <c:pt idx="36">
                  <c:v>-1.0095958503531335</c:v>
                </c:pt>
                <c:pt idx="37">
                  <c:v>-1.0095958503531335</c:v>
                </c:pt>
                <c:pt idx="38">
                  <c:v>-1.0095958503531335</c:v>
                </c:pt>
                <c:pt idx="39">
                  <c:v>-1.0095958503531335</c:v>
                </c:pt>
                <c:pt idx="40">
                  <c:v>-1.0095958503531335</c:v>
                </c:pt>
                <c:pt idx="41">
                  <c:v>-1.0095958503531335</c:v>
                </c:pt>
                <c:pt idx="42">
                  <c:v>-1.0095958503531335</c:v>
                </c:pt>
                <c:pt idx="43">
                  <c:v>-1.0095958503531335</c:v>
                </c:pt>
                <c:pt idx="44">
                  <c:v>-1.0095958503531335</c:v>
                </c:pt>
                <c:pt idx="45">
                  <c:v>-1.0095958503531335</c:v>
                </c:pt>
                <c:pt idx="46">
                  <c:v>-1.0095958503531335</c:v>
                </c:pt>
                <c:pt idx="47">
                  <c:v>-1.0095958503531335</c:v>
                </c:pt>
                <c:pt idx="48">
                  <c:v>-1.0095958503531335</c:v>
                </c:pt>
                <c:pt idx="49">
                  <c:v>-1.0095958503531335</c:v>
                </c:pt>
                <c:pt idx="50">
                  <c:v>-1.0095958503531335</c:v>
                </c:pt>
                <c:pt idx="51">
                  <c:v>-1.0095958503531335</c:v>
                </c:pt>
                <c:pt idx="52">
                  <c:v>-1.0095958503531335</c:v>
                </c:pt>
                <c:pt idx="53">
                  <c:v>-1.0095958503531335</c:v>
                </c:pt>
                <c:pt idx="54">
                  <c:v>-1.0095958503531335</c:v>
                </c:pt>
                <c:pt idx="55">
                  <c:v>-1.0095958503531335</c:v>
                </c:pt>
                <c:pt idx="56">
                  <c:v>-1.0095958503531335</c:v>
                </c:pt>
                <c:pt idx="57">
                  <c:v>-1.0095958503531335</c:v>
                </c:pt>
                <c:pt idx="58">
                  <c:v>-1.0095958503531335</c:v>
                </c:pt>
                <c:pt idx="59">
                  <c:v>-1.0095958503531335</c:v>
                </c:pt>
                <c:pt idx="60">
                  <c:v>-1.0095958503531335</c:v>
                </c:pt>
                <c:pt idx="61">
                  <c:v>-1.0095958503531335</c:v>
                </c:pt>
                <c:pt idx="62">
                  <c:v>-1.0095958503531335</c:v>
                </c:pt>
                <c:pt idx="63">
                  <c:v>-1.0095958503531335</c:v>
                </c:pt>
                <c:pt idx="64">
                  <c:v>-1.0095958503531335</c:v>
                </c:pt>
                <c:pt idx="65">
                  <c:v>-1.0095958503531335</c:v>
                </c:pt>
                <c:pt idx="66">
                  <c:v>-1.0095958503531335</c:v>
                </c:pt>
                <c:pt idx="67">
                  <c:v>-1.0095958503531335</c:v>
                </c:pt>
                <c:pt idx="68">
                  <c:v>-1.0095958503531335</c:v>
                </c:pt>
                <c:pt idx="69">
                  <c:v>-1.0095958503531335</c:v>
                </c:pt>
                <c:pt idx="70">
                  <c:v>-1.0095958503531335</c:v>
                </c:pt>
                <c:pt idx="71">
                  <c:v>-1.0095958503531335</c:v>
                </c:pt>
                <c:pt idx="72">
                  <c:v>-1.0095958503531335</c:v>
                </c:pt>
                <c:pt idx="73">
                  <c:v>-1.0095958503531335</c:v>
                </c:pt>
                <c:pt idx="74">
                  <c:v>-1.0095958503531335</c:v>
                </c:pt>
                <c:pt idx="75">
                  <c:v>-1.0095958503531335</c:v>
                </c:pt>
                <c:pt idx="76">
                  <c:v>-1.0095958503531335</c:v>
                </c:pt>
                <c:pt idx="77">
                  <c:v>-1.0095958503531335</c:v>
                </c:pt>
                <c:pt idx="78">
                  <c:v>-1.0095958503531335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contours'!$F$2:$F$80</c:f>
              <c:numCache>
                <c:formatCode>General</c:formatCode>
                <c:ptCount val="79"/>
                <c:pt idx="0">
                  <c:v>359.13047800000004</c:v>
                </c:pt>
                <c:pt idx="1">
                  <c:v>359.28787250000005</c:v>
                </c:pt>
                <c:pt idx="2">
                  <c:v>359.1135865</c:v>
                </c:pt>
                <c:pt idx="3">
                  <c:v>360.39143349999995</c:v>
                </c:pt>
                <c:pt idx="4">
                  <c:v>360.37681550000002</c:v>
                </c:pt>
                <c:pt idx="5">
                  <c:v>360.13525400000003</c:v>
                </c:pt>
                <c:pt idx="6">
                  <c:v>359.32928449999997</c:v>
                </c:pt>
                <c:pt idx="7">
                  <c:v>361.35121149999998</c:v>
                </c:pt>
                <c:pt idx="8">
                  <c:v>360.68791199999998</c:v>
                </c:pt>
                <c:pt idx="9">
                  <c:v>357.27458200000001</c:v>
                </c:pt>
                <c:pt idx="10">
                  <c:v>356.61289999999997</c:v>
                </c:pt>
                <c:pt idx="11">
                  <c:v>359.171875</c:v>
                </c:pt>
                <c:pt idx="12">
                  <c:v>358.89265450000005</c:v>
                </c:pt>
                <c:pt idx="13">
                  <c:v>358.60098300000004</c:v>
                </c:pt>
                <c:pt idx="14">
                  <c:v>358.62496950000002</c:v>
                </c:pt>
                <c:pt idx="15">
                  <c:v>358.64669800000001</c:v>
                </c:pt>
                <c:pt idx="16">
                  <c:v>359.07554649999997</c:v>
                </c:pt>
                <c:pt idx="17">
                  <c:v>329.87011699999999</c:v>
                </c:pt>
                <c:pt idx="18">
                  <c:v>330.78050200000001</c:v>
                </c:pt>
                <c:pt idx="19">
                  <c:v>330.038498</c:v>
                </c:pt>
                <c:pt idx="20">
                  <c:v>329.7022245</c:v>
                </c:pt>
                <c:pt idx="21">
                  <c:v>329.44339000000002</c:v>
                </c:pt>
                <c:pt idx="22">
                  <c:v>329.81951900000001</c:v>
                </c:pt>
                <c:pt idx="23">
                  <c:v>330.23538199999996</c:v>
                </c:pt>
                <c:pt idx="24">
                  <c:v>329.9994355</c:v>
                </c:pt>
                <c:pt idx="25">
                  <c:v>446.0173795</c:v>
                </c:pt>
                <c:pt idx="26">
                  <c:v>445.87532050000004</c:v>
                </c:pt>
                <c:pt idx="27">
                  <c:v>445.45855700000004</c:v>
                </c:pt>
                <c:pt idx="28">
                  <c:v>445.65490699999998</c:v>
                </c:pt>
                <c:pt idx="29">
                  <c:v>445.92842100000001</c:v>
                </c:pt>
                <c:pt idx="30">
                  <c:v>444.96873449999998</c:v>
                </c:pt>
                <c:pt idx="31">
                  <c:v>444.78967299999999</c:v>
                </c:pt>
                <c:pt idx="32">
                  <c:v>446.610184</c:v>
                </c:pt>
                <c:pt idx="33">
                  <c:v>416.34382649999998</c:v>
                </c:pt>
                <c:pt idx="34">
                  <c:v>416.5569155</c:v>
                </c:pt>
                <c:pt idx="35">
                  <c:v>416.71070850000001</c:v>
                </c:pt>
                <c:pt idx="36">
                  <c:v>416.3134005</c:v>
                </c:pt>
                <c:pt idx="37">
                  <c:v>416.41923499999996</c:v>
                </c:pt>
                <c:pt idx="38">
                  <c:v>416.48898299999996</c:v>
                </c:pt>
                <c:pt idx="39">
                  <c:v>416.46315000000004</c:v>
                </c:pt>
                <c:pt idx="40">
                  <c:v>416.40362549999998</c:v>
                </c:pt>
                <c:pt idx="41">
                  <c:v>328.05204749999996</c:v>
                </c:pt>
                <c:pt idx="42">
                  <c:v>327.81320199999999</c:v>
                </c:pt>
                <c:pt idx="43">
                  <c:v>327.95574950000002</c:v>
                </c:pt>
                <c:pt idx="44">
                  <c:v>328.381485</c:v>
                </c:pt>
                <c:pt idx="45">
                  <c:v>327.63616950000005</c:v>
                </c:pt>
                <c:pt idx="46">
                  <c:v>327.70507850000001</c:v>
                </c:pt>
                <c:pt idx="47">
                  <c:v>328.28178400000002</c:v>
                </c:pt>
                <c:pt idx="48">
                  <c:v>328.25273100000004</c:v>
                </c:pt>
                <c:pt idx="49">
                  <c:v>327.88046250000002</c:v>
                </c:pt>
                <c:pt idx="50">
                  <c:v>323.54339600000003</c:v>
                </c:pt>
                <c:pt idx="51">
                  <c:v>323.97738650000002</c:v>
                </c:pt>
                <c:pt idx="52">
                  <c:v>323.98469550000004</c:v>
                </c:pt>
                <c:pt idx="53">
                  <c:v>323.60835250000002</c:v>
                </c:pt>
                <c:pt idx="54">
                  <c:v>323.61071749999996</c:v>
                </c:pt>
                <c:pt idx="55">
                  <c:v>323.91831950000005</c:v>
                </c:pt>
                <c:pt idx="56">
                  <c:v>323.72738649999997</c:v>
                </c:pt>
                <c:pt idx="57">
                  <c:v>323.80844100000002</c:v>
                </c:pt>
                <c:pt idx="58">
                  <c:v>323.32028200000002</c:v>
                </c:pt>
                <c:pt idx="59">
                  <c:v>323.25068650000003</c:v>
                </c:pt>
                <c:pt idx="60">
                  <c:v>323.6453095</c:v>
                </c:pt>
                <c:pt idx="61">
                  <c:v>323.63169900000003</c:v>
                </c:pt>
                <c:pt idx="62">
                  <c:v>323.59117100000003</c:v>
                </c:pt>
                <c:pt idx="63">
                  <c:v>323.55270400000001</c:v>
                </c:pt>
                <c:pt idx="64">
                  <c:v>323.77710000000002</c:v>
                </c:pt>
                <c:pt idx="65">
                  <c:v>290.23509200000001</c:v>
                </c:pt>
                <c:pt idx="66">
                  <c:v>290.42213400000003</c:v>
                </c:pt>
                <c:pt idx="67">
                  <c:v>290.31475799999998</c:v>
                </c:pt>
                <c:pt idx="68">
                  <c:v>290.0413815</c:v>
                </c:pt>
                <c:pt idx="69">
                  <c:v>290.1792145</c:v>
                </c:pt>
                <c:pt idx="70">
                  <c:v>290.12796000000003</c:v>
                </c:pt>
                <c:pt idx="71">
                  <c:v>290.28254700000002</c:v>
                </c:pt>
                <c:pt idx="72">
                  <c:v>289.993469</c:v>
                </c:pt>
                <c:pt idx="73">
                  <c:v>289.63224750000001</c:v>
                </c:pt>
                <c:pt idx="74">
                  <c:v>289.83367950000002</c:v>
                </c:pt>
                <c:pt idx="75">
                  <c:v>289.53950499999996</c:v>
                </c:pt>
                <c:pt idx="76">
                  <c:v>289.73550449999999</c:v>
                </c:pt>
                <c:pt idx="77">
                  <c:v>289.42884800000002</c:v>
                </c:pt>
                <c:pt idx="78">
                  <c:v>289.9072875</c:v>
                </c:pt>
              </c:numCache>
            </c:numRef>
          </c:xVal>
          <c:yVal>
            <c:numRef>
              <c:f>' 10 contours'!$H$2:$H$80</c:f>
              <c:numCache>
                <c:formatCode>General</c:formatCode>
                <c:ptCount val="79"/>
                <c:pt idx="0">
                  <c:v>4.3345833440240202</c:v>
                </c:pt>
                <c:pt idx="1">
                  <c:v>4.3345833440240202</c:v>
                </c:pt>
                <c:pt idx="2">
                  <c:v>4.3345833440240202</c:v>
                </c:pt>
                <c:pt idx="3">
                  <c:v>4.3345833440240202</c:v>
                </c:pt>
                <c:pt idx="4">
                  <c:v>4.3345833440240202</c:v>
                </c:pt>
                <c:pt idx="5">
                  <c:v>4.3345833440240202</c:v>
                </c:pt>
                <c:pt idx="6">
                  <c:v>4.3345833440240202</c:v>
                </c:pt>
                <c:pt idx="7">
                  <c:v>4.3345833440240202</c:v>
                </c:pt>
                <c:pt idx="8">
                  <c:v>4.3345833440240202</c:v>
                </c:pt>
                <c:pt idx="9">
                  <c:v>4.3345833440240202</c:v>
                </c:pt>
                <c:pt idx="10">
                  <c:v>4.3345833440240202</c:v>
                </c:pt>
                <c:pt idx="11">
                  <c:v>4.3345833440240202</c:v>
                </c:pt>
                <c:pt idx="12">
                  <c:v>4.3345833440240202</c:v>
                </c:pt>
                <c:pt idx="13">
                  <c:v>4.3345833440240202</c:v>
                </c:pt>
                <c:pt idx="14">
                  <c:v>4.3345833440240202</c:v>
                </c:pt>
                <c:pt idx="15">
                  <c:v>4.3345833440240202</c:v>
                </c:pt>
                <c:pt idx="16">
                  <c:v>4.3345833440240202</c:v>
                </c:pt>
                <c:pt idx="17">
                  <c:v>4.3345833440240202</c:v>
                </c:pt>
                <c:pt idx="18">
                  <c:v>4.3345833440240202</c:v>
                </c:pt>
                <c:pt idx="19">
                  <c:v>4.3345833440240202</c:v>
                </c:pt>
                <c:pt idx="20">
                  <c:v>4.3345833440240202</c:v>
                </c:pt>
                <c:pt idx="21">
                  <c:v>4.3345833440240202</c:v>
                </c:pt>
                <c:pt idx="22">
                  <c:v>4.3345833440240202</c:v>
                </c:pt>
                <c:pt idx="23">
                  <c:v>4.3345833440240202</c:v>
                </c:pt>
                <c:pt idx="24">
                  <c:v>4.3345833440240202</c:v>
                </c:pt>
                <c:pt idx="25">
                  <c:v>4.3345833440240202</c:v>
                </c:pt>
                <c:pt idx="26">
                  <c:v>4.3345833440240202</c:v>
                </c:pt>
                <c:pt idx="27">
                  <c:v>4.3345833440240202</c:v>
                </c:pt>
                <c:pt idx="28">
                  <c:v>4.3345833440240202</c:v>
                </c:pt>
                <c:pt idx="29">
                  <c:v>4.3345833440240202</c:v>
                </c:pt>
                <c:pt idx="30">
                  <c:v>4.3345833440240202</c:v>
                </c:pt>
                <c:pt idx="31">
                  <c:v>4.3345833440240202</c:v>
                </c:pt>
                <c:pt idx="32">
                  <c:v>4.3345833440240202</c:v>
                </c:pt>
                <c:pt idx="33">
                  <c:v>4.3345833440240202</c:v>
                </c:pt>
                <c:pt idx="34">
                  <c:v>4.3345833440240202</c:v>
                </c:pt>
                <c:pt idx="35">
                  <c:v>4.3345833440240202</c:v>
                </c:pt>
                <c:pt idx="36">
                  <c:v>4.3345833440240202</c:v>
                </c:pt>
                <c:pt idx="37">
                  <c:v>4.3345833440240202</c:v>
                </c:pt>
                <c:pt idx="38">
                  <c:v>4.3345833440240202</c:v>
                </c:pt>
                <c:pt idx="39">
                  <c:v>4.3345833440240202</c:v>
                </c:pt>
                <c:pt idx="40">
                  <c:v>4.3345833440240202</c:v>
                </c:pt>
                <c:pt idx="41">
                  <c:v>4.3345833440240202</c:v>
                </c:pt>
                <c:pt idx="42">
                  <c:v>4.3345833440240202</c:v>
                </c:pt>
                <c:pt idx="43">
                  <c:v>4.3345833440240202</c:v>
                </c:pt>
                <c:pt idx="44">
                  <c:v>4.3345833440240202</c:v>
                </c:pt>
                <c:pt idx="45">
                  <c:v>4.3345833440240202</c:v>
                </c:pt>
                <c:pt idx="46">
                  <c:v>4.3345833440240202</c:v>
                </c:pt>
                <c:pt idx="47">
                  <c:v>4.3345833440240202</c:v>
                </c:pt>
                <c:pt idx="48">
                  <c:v>4.3345833440240202</c:v>
                </c:pt>
                <c:pt idx="49">
                  <c:v>4.3345833440240202</c:v>
                </c:pt>
                <c:pt idx="50">
                  <c:v>4.3345833440240202</c:v>
                </c:pt>
                <c:pt idx="51">
                  <c:v>4.3345833440240202</c:v>
                </c:pt>
                <c:pt idx="52">
                  <c:v>4.3345833440240202</c:v>
                </c:pt>
                <c:pt idx="53">
                  <c:v>4.3345833440240202</c:v>
                </c:pt>
                <c:pt idx="54">
                  <c:v>4.3345833440240202</c:v>
                </c:pt>
                <c:pt idx="55">
                  <c:v>4.3345833440240202</c:v>
                </c:pt>
                <c:pt idx="56">
                  <c:v>4.3345833440240202</c:v>
                </c:pt>
                <c:pt idx="57">
                  <c:v>4.3345833440240202</c:v>
                </c:pt>
                <c:pt idx="58">
                  <c:v>4.3345833440240202</c:v>
                </c:pt>
                <c:pt idx="59">
                  <c:v>4.3345833440240202</c:v>
                </c:pt>
                <c:pt idx="60">
                  <c:v>4.3345833440240202</c:v>
                </c:pt>
                <c:pt idx="61">
                  <c:v>4.3345833440240202</c:v>
                </c:pt>
                <c:pt idx="62">
                  <c:v>4.3345833440240202</c:v>
                </c:pt>
                <c:pt idx="63">
                  <c:v>4.3345833440240202</c:v>
                </c:pt>
                <c:pt idx="64">
                  <c:v>4.3345833440240202</c:v>
                </c:pt>
                <c:pt idx="65">
                  <c:v>4.3345833440240202</c:v>
                </c:pt>
                <c:pt idx="66">
                  <c:v>4.3345833440240202</c:v>
                </c:pt>
                <c:pt idx="67">
                  <c:v>4.3345833440240202</c:v>
                </c:pt>
                <c:pt idx="68">
                  <c:v>4.3345833440240202</c:v>
                </c:pt>
                <c:pt idx="69">
                  <c:v>4.3345833440240202</c:v>
                </c:pt>
                <c:pt idx="70">
                  <c:v>4.3345833440240202</c:v>
                </c:pt>
                <c:pt idx="71">
                  <c:v>4.3345833440240202</c:v>
                </c:pt>
                <c:pt idx="72">
                  <c:v>4.3345833440240202</c:v>
                </c:pt>
                <c:pt idx="73">
                  <c:v>4.3345833440240202</c:v>
                </c:pt>
                <c:pt idx="74">
                  <c:v>4.3345833440240202</c:v>
                </c:pt>
                <c:pt idx="75">
                  <c:v>4.3345833440240202</c:v>
                </c:pt>
                <c:pt idx="76">
                  <c:v>4.3345833440240202</c:v>
                </c:pt>
                <c:pt idx="77">
                  <c:v>4.3345833440240202</c:v>
                </c:pt>
                <c:pt idx="78">
                  <c:v>4.3345833440240202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contours'!$F$2:$F$80</c:f>
              <c:numCache>
                <c:formatCode>General</c:formatCode>
                <c:ptCount val="79"/>
                <c:pt idx="0">
                  <c:v>359.13047800000004</c:v>
                </c:pt>
                <c:pt idx="1">
                  <c:v>359.28787250000005</c:v>
                </c:pt>
                <c:pt idx="2">
                  <c:v>359.1135865</c:v>
                </c:pt>
                <c:pt idx="3">
                  <c:v>360.39143349999995</c:v>
                </c:pt>
                <c:pt idx="4">
                  <c:v>360.37681550000002</c:v>
                </c:pt>
                <c:pt idx="5">
                  <c:v>360.13525400000003</c:v>
                </c:pt>
                <c:pt idx="6">
                  <c:v>359.32928449999997</c:v>
                </c:pt>
                <c:pt idx="7">
                  <c:v>361.35121149999998</c:v>
                </c:pt>
                <c:pt idx="8">
                  <c:v>360.68791199999998</c:v>
                </c:pt>
                <c:pt idx="9">
                  <c:v>357.27458200000001</c:v>
                </c:pt>
                <c:pt idx="10">
                  <c:v>356.61289999999997</c:v>
                </c:pt>
                <c:pt idx="11">
                  <c:v>359.171875</c:v>
                </c:pt>
                <c:pt idx="12">
                  <c:v>358.89265450000005</c:v>
                </c:pt>
                <c:pt idx="13">
                  <c:v>358.60098300000004</c:v>
                </c:pt>
                <c:pt idx="14">
                  <c:v>358.62496950000002</c:v>
                </c:pt>
                <c:pt idx="15">
                  <c:v>358.64669800000001</c:v>
                </c:pt>
                <c:pt idx="16">
                  <c:v>359.07554649999997</c:v>
                </c:pt>
                <c:pt idx="17">
                  <c:v>329.87011699999999</c:v>
                </c:pt>
                <c:pt idx="18">
                  <c:v>330.78050200000001</c:v>
                </c:pt>
                <c:pt idx="19">
                  <c:v>330.038498</c:v>
                </c:pt>
                <c:pt idx="20">
                  <c:v>329.7022245</c:v>
                </c:pt>
                <c:pt idx="21">
                  <c:v>329.44339000000002</c:v>
                </c:pt>
                <c:pt idx="22">
                  <c:v>329.81951900000001</c:v>
                </c:pt>
                <c:pt idx="23">
                  <c:v>330.23538199999996</c:v>
                </c:pt>
                <c:pt idx="24">
                  <c:v>329.9994355</c:v>
                </c:pt>
                <c:pt idx="25">
                  <c:v>446.0173795</c:v>
                </c:pt>
                <c:pt idx="26">
                  <c:v>445.87532050000004</c:v>
                </c:pt>
                <c:pt idx="27">
                  <c:v>445.45855700000004</c:v>
                </c:pt>
                <c:pt idx="28">
                  <c:v>445.65490699999998</c:v>
                </c:pt>
                <c:pt idx="29">
                  <c:v>445.92842100000001</c:v>
                </c:pt>
                <c:pt idx="30">
                  <c:v>444.96873449999998</c:v>
                </c:pt>
                <c:pt idx="31">
                  <c:v>444.78967299999999</c:v>
                </c:pt>
                <c:pt idx="32">
                  <c:v>446.610184</c:v>
                </c:pt>
                <c:pt idx="33">
                  <c:v>416.34382649999998</c:v>
                </c:pt>
                <c:pt idx="34">
                  <c:v>416.5569155</c:v>
                </c:pt>
                <c:pt idx="35">
                  <c:v>416.71070850000001</c:v>
                </c:pt>
                <c:pt idx="36">
                  <c:v>416.3134005</c:v>
                </c:pt>
                <c:pt idx="37">
                  <c:v>416.41923499999996</c:v>
                </c:pt>
                <c:pt idx="38">
                  <c:v>416.48898299999996</c:v>
                </c:pt>
                <c:pt idx="39">
                  <c:v>416.46315000000004</c:v>
                </c:pt>
                <c:pt idx="40">
                  <c:v>416.40362549999998</c:v>
                </c:pt>
                <c:pt idx="41">
                  <c:v>328.05204749999996</c:v>
                </c:pt>
                <c:pt idx="42">
                  <c:v>327.81320199999999</c:v>
                </c:pt>
                <c:pt idx="43">
                  <c:v>327.95574950000002</c:v>
                </c:pt>
                <c:pt idx="44">
                  <c:v>328.381485</c:v>
                </c:pt>
                <c:pt idx="45">
                  <c:v>327.63616950000005</c:v>
                </c:pt>
                <c:pt idx="46">
                  <c:v>327.70507850000001</c:v>
                </c:pt>
                <c:pt idx="47">
                  <c:v>328.28178400000002</c:v>
                </c:pt>
                <c:pt idx="48">
                  <c:v>328.25273100000004</c:v>
                </c:pt>
                <c:pt idx="49">
                  <c:v>327.88046250000002</c:v>
                </c:pt>
                <c:pt idx="50">
                  <c:v>323.54339600000003</c:v>
                </c:pt>
                <c:pt idx="51">
                  <c:v>323.97738650000002</c:v>
                </c:pt>
                <c:pt idx="52">
                  <c:v>323.98469550000004</c:v>
                </c:pt>
                <c:pt idx="53">
                  <c:v>323.60835250000002</c:v>
                </c:pt>
                <c:pt idx="54">
                  <c:v>323.61071749999996</c:v>
                </c:pt>
                <c:pt idx="55">
                  <c:v>323.91831950000005</c:v>
                </c:pt>
                <c:pt idx="56">
                  <c:v>323.72738649999997</c:v>
                </c:pt>
                <c:pt idx="57">
                  <c:v>323.80844100000002</c:v>
                </c:pt>
                <c:pt idx="58">
                  <c:v>323.32028200000002</c:v>
                </c:pt>
                <c:pt idx="59">
                  <c:v>323.25068650000003</c:v>
                </c:pt>
                <c:pt idx="60">
                  <c:v>323.6453095</c:v>
                </c:pt>
                <c:pt idx="61">
                  <c:v>323.63169900000003</c:v>
                </c:pt>
                <c:pt idx="62">
                  <c:v>323.59117100000003</c:v>
                </c:pt>
                <c:pt idx="63">
                  <c:v>323.55270400000001</c:v>
                </c:pt>
                <c:pt idx="64">
                  <c:v>323.77710000000002</c:v>
                </c:pt>
                <c:pt idx="65">
                  <c:v>290.23509200000001</c:v>
                </c:pt>
                <c:pt idx="66">
                  <c:v>290.42213400000003</c:v>
                </c:pt>
                <c:pt idx="67">
                  <c:v>290.31475799999998</c:v>
                </c:pt>
                <c:pt idx="68">
                  <c:v>290.0413815</c:v>
                </c:pt>
                <c:pt idx="69">
                  <c:v>290.1792145</c:v>
                </c:pt>
                <c:pt idx="70">
                  <c:v>290.12796000000003</c:v>
                </c:pt>
                <c:pt idx="71">
                  <c:v>290.28254700000002</c:v>
                </c:pt>
                <c:pt idx="72">
                  <c:v>289.993469</c:v>
                </c:pt>
                <c:pt idx="73">
                  <c:v>289.63224750000001</c:v>
                </c:pt>
                <c:pt idx="74">
                  <c:v>289.83367950000002</c:v>
                </c:pt>
                <c:pt idx="75">
                  <c:v>289.53950499999996</c:v>
                </c:pt>
                <c:pt idx="76">
                  <c:v>289.73550449999999</c:v>
                </c:pt>
                <c:pt idx="77">
                  <c:v>289.42884800000002</c:v>
                </c:pt>
                <c:pt idx="78">
                  <c:v>289.9072875</c:v>
                </c:pt>
              </c:numCache>
            </c:numRef>
          </c:xVal>
          <c:yVal>
            <c:numRef>
              <c:f>' 10 contours'!$I$2:$I$80</c:f>
              <c:numCache>
                <c:formatCode>General</c:formatCode>
                <c:ptCount val="79"/>
                <c:pt idx="0">
                  <c:v>1.6624937468354435</c:v>
                </c:pt>
                <c:pt idx="1">
                  <c:v>1.6624937468354435</c:v>
                </c:pt>
                <c:pt idx="2">
                  <c:v>1.6624937468354435</c:v>
                </c:pt>
                <c:pt idx="3">
                  <c:v>1.6624937468354435</c:v>
                </c:pt>
                <c:pt idx="4">
                  <c:v>1.6624937468354435</c:v>
                </c:pt>
                <c:pt idx="5">
                  <c:v>1.6624937468354435</c:v>
                </c:pt>
                <c:pt idx="6">
                  <c:v>1.6624937468354435</c:v>
                </c:pt>
                <c:pt idx="7">
                  <c:v>1.6624937468354435</c:v>
                </c:pt>
                <c:pt idx="8">
                  <c:v>1.6624937468354435</c:v>
                </c:pt>
                <c:pt idx="9">
                  <c:v>1.6624937468354435</c:v>
                </c:pt>
                <c:pt idx="10">
                  <c:v>1.6624937468354435</c:v>
                </c:pt>
                <c:pt idx="11">
                  <c:v>1.6624937468354435</c:v>
                </c:pt>
                <c:pt idx="12">
                  <c:v>1.6624937468354435</c:v>
                </c:pt>
                <c:pt idx="13">
                  <c:v>1.6624937468354435</c:v>
                </c:pt>
                <c:pt idx="14">
                  <c:v>1.6624937468354435</c:v>
                </c:pt>
                <c:pt idx="15">
                  <c:v>1.6624937468354435</c:v>
                </c:pt>
                <c:pt idx="16">
                  <c:v>1.6624937468354435</c:v>
                </c:pt>
                <c:pt idx="17">
                  <c:v>1.6624937468354435</c:v>
                </c:pt>
                <c:pt idx="18">
                  <c:v>1.6624937468354435</c:v>
                </c:pt>
                <c:pt idx="19">
                  <c:v>1.6624937468354435</c:v>
                </c:pt>
                <c:pt idx="20">
                  <c:v>1.6624937468354435</c:v>
                </c:pt>
                <c:pt idx="21">
                  <c:v>1.6624937468354435</c:v>
                </c:pt>
                <c:pt idx="22">
                  <c:v>1.6624937468354435</c:v>
                </c:pt>
                <c:pt idx="23">
                  <c:v>1.6624937468354435</c:v>
                </c:pt>
                <c:pt idx="24">
                  <c:v>1.6624937468354435</c:v>
                </c:pt>
                <c:pt idx="25">
                  <c:v>1.6624937468354435</c:v>
                </c:pt>
                <c:pt idx="26">
                  <c:v>1.6624937468354435</c:v>
                </c:pt>
                <c:pt idx="27">
                  <c:v>1.6624937468354435</c:v>
                </c:pt>
                <c:pt idx="28">
                  <c:v>1.6624937468354435</c:v>
                </c:pt>
                <c:pt idx="29">
                  <c:v>1.6624937468354435</c:v>
                </c:pt>
                <c:pt idx="30">
                  <c:v>1.6624937468354435</c:v>
                </c:pt>
                <c:pt idx="31">
                  <c:v>1.6624937468354435</c:v>
                </c:pt>
                <c:pt idx="32">
                  <c:v>1.6624937468354435</c:v>
                </c:pt>
                <c:pt idx="33">
                  <c:v>1.6624937468354435</c:v>
                </c:pt>
                <c:pt idx="34">
                  <c:v>1.6624937468354435</c:v>
                </c:pt>
                <c:pt idx="35">
                  <c:v>1.6624937468354435</c:v>
                </c:pt>
                <c:pt idx="36">
                  <c:v>1.6624937468354435</c:v>
                </c:pt>
                <c:pt idx="37">
                  <c:v>1.6624937468354435</c:v>
                </c:pt>
                <c:pt idx="38">
                  <c:v>1.6624937468354435</c:v>
                </c:pt>
                <c:pt idx="39">
                  <c:v>1.6624937468354435</c:v>
                </c:pt>
                <c:pt idx="40">
                  <c:v>1.6624937468354435</c:v>
                </c:pt>
                <c:pt idx="41">
                  <c:v>1.6624937468354435</c:v>
                </c:pt>
                <c:pt idx="42">
                  <c:v>1.6624937468354435</c:v>
                </c:pt>
                <c:pt idx="43">
                  <c:v>1.6624937468354435</c:v>
                </c:pt>
                <c:pt idx="44">
                  <c:v>1.6624937468354435</c:v>
                </c:pt>
                <c:pt idx="45">
                  <c:v>1.6624937468354435</c:v>
                </c:pt>
                <c:pt idx="46">
                  <c:v>1.6624937468354435</c:v>
                </c:pt>
                <c:pt idx="47">
                  <c:v>1.6624937468354435</c:v>
                </c:pt>
                <c:pt idx="48">
                  <c:v>1.6624937468354435</c:v>
                </c:pt>
                <c:pt idx="49">
                  <c:v>1.6624937468354435</c:v>
                </c:pt>
                <c:pt idx="50">
                  <c:v>1.6624937468354435</c:v>
                </c:pt>
                <c:pt idx="51">
                  <c:v>1.6624937468354435</c:v>
                </c:pt>
                <c:pt idx="52">
                  <c:v>1.6624937468354435</c:v>
                </c:pt>
                <c:pt idx="53">
                  <c:v>1.6624937468354435</c:v>
                </c:pt>
                <c:pt idx="54">
                  <c:v>1.6624937468354435</c:v>
                </c:pt>
                <c:pt idx="55">
                  <c:v>1.6624937468354435</c:v>
                </c:pt>
                <c:pt idx="56">
                  <c:v>1.6624937468354435</c:v>
                </c:pt>
                <c:pt idx="57">
                  <c:v>1.6624937468354435</c:v>
                </c:pt>
                <c:pt idx="58">
                  <c:v>1.6624937468354435</c:v>
                </c:pt>
                <c:pt idx="59">
                  <c:v>1.6624937468354435</c:v>
                </c:pt>
                <c:pt idx="60">
                  <c:v>1.6624937468354435</c:v>
                </c:pt>
                <c:pt idx="61">
                  <c:v>1.6624937468354435</c:v>
                </c:pt>
                <c:pt idx="62">
                  <c:v>1.6624937468354435</c:v>
                </c:pt>
                <c:pt idx="63">
                  <c:v>1.6624937468354435</c:v>
                </c:pt>
                <c:pt idx="64">
                  <c:v>1.6624937468354435</c:v>
                </c:pt>
                <c:pt idx="65">
                  <c:v>1.6624937468354435</c:v>
                </c:pt>
                <c:pt idx="66">
                  <c:v>1.6624937468354435</c:v>
                </c:pt>
                <c:pt idx="67">
                  <c:v>1.6624937468354435</c:v>
                </c:pt>
                <c:pt idx="68">
                  <c:v>1.6624937468354435</c:v>
                </c:pt>
                <c:pt idx="69">
                  <c:v>1.6624937468354435</c:v>
                </c:pt>
                <c:pt idx="70">
                  <c:v>1.6624937468354435</c:v>
                </c:pt>
                <c:pt idx="71">
                  <c:v>1.6624937468354435</c:v>
                </c:pt>
                <c:pt idx="72">
                  <c:v>1.6624937468354435</c:v>
                </c:pt>
                <c:pt idx="73">
                  <c:v>1.6624937468354435</c:v>
                </c:pt>
                <c:pt idx="74">
                  <c:v>1.6624937468354435</c:v>
                </c:pt>
                <c:pt idx="75">
                  <c:v>1.6624937468354435</c:v>
                </c:pt>
                <c:pt idx="76">
                  <c:v>1.6624937468354435</c:v>
                </c:pt>
                <c:pt idx="77">
                  <c:v>1.6624937468354435</c:v>
                </c:pt>
                <c:pt idx="78">
                  <c:v>1.6624937468354435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794912"/>
        <c:axId val="460787464"/>
      </c:scatterChart>
      <c:valAx>
        <c:axId val="460794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787464"/>
        <c:crosses val="autoZero"/>
        <c:crossBetween val="midCat"/>
      </c:valAx>
      <c:valAx>
        <c:axId val="460787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079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784328"/>
        <c:axId val="460789424"/>
      </c:barChart>
      <c:catAx>
        <c:axId val="460784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789424"/>
        <c:crosses val="autoZero"/>
        <c:auto val="1"/>
        <c:lblAlgn val="ctr"/>
        <c:lblOffset val="100"/>
        <c:noMultiLvlLbl val="0"/>
      </c:catAx>
      <c:valAx>
        <c:axId val="46078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784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0</xdr:rowOff>
    </xdr:from>
    <xdr:to>
      <xdr:col>10</xdr:col>
      <xdr:colOff>495300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0</xdr:rowOff>
    </xdr:from>
    <xdr:to>
      <xdr:col>18</xdr:col>
      <xdr:colOff>66676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6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11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0"/>
  <sheetViews>
    <sheetView tabSelected="1" zoomScale="70" zoomScaleNormal="70" workbookViewId="0">
      <pane ySplit="4815" topLeftCell="A71"/>
      <selection activeCell="C2" sqref="C2:D75"/>
      <selection pane="bottomLeft" activeCell="D86" sqref="D86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10171.3125</v>
      </c>
      <c r="D2" s="5">
        <v>10295.033203000001</v>
      </c>
      <c r="E2" s="5">
        <f t="shared" ref="E2:E7" si="0">D2-C2</f>
        <v>123.72070300000087</v>
      </c>
      <c r="F2">
        <f t="shared" ref="F2:F7" si="1">AVERAGE(C2,D2)</f>
        <v>10233.1728515</v>
      </c>
      <c r="G2">
        <f>$G$80</f>
        <v>79.130280871944095</v>
      </c>
      <c r="H2">
        <f>$G$81</f>
        <v>198.92837883075867</v>
      </c>
      <c r="I2">
        <f>$E$76</f>
        <v>139.02932985135138</v>
      </c>
      <c r="J2">
        <f t="shared" ref="J2:J7" si="2">(E2/D2)*100</f>
        <v>1.2017513742835555</v>
      </c>
      <c r="O2">
        <f>D2/C2</f>
        <v>1.0121636910674017</v>
      </c>
      <c r="Y2" s="5"/>
    </row>
    <row r="3" spans="2:26" x14ac:dyDescent="0.25">
      <c r="B3" s="1">
        <v>2</v>
      </c>
      <c r="C3" s="5">
        <v>10178.197265999999</v>
      </c>
      <c r="D3" s="5">
        <v>10306.734375</v>
      </c>
      <c r="E3" s="5">
        <f t="shared" si="0"/>
        <v>128.53710900000078</v>
      </c>
      <c r="F3">
        <f t="shared" si="1"/>
        <v>10242.4658205</v>
      </c>
      <c r="G3">
        <f>$G$80</f>
        <v>79.130280871944095</v>
      </c>
      <c r="H3">
        <f>$G$81</f>
        <v>198.92837883075867</v>
      </c>
      <c r="I3">
        <f>$E$76</f>
        <v>139.02932985135138</v>
      </c>
      <c r="J3">
        <f t="shared" si="2"/>
        <v>1.2471177030794565</v>
      </c>
      <c r="L3" s="16"/>
      <c r="O3">
        <f t="shared" ref="O3:O45" si="3">D3/C3</f>
        <v>1.0126286714278347</v>
      </c>
      <c r="Y3" s="5"/>
    </row>
    <row r="4" spans="2:26" x14ac:dyDescent="0.25">
      <c r="B4" s="1">
        <v>3</v>
      </c>
      <c r="C4" s="5">
        <v>10174.375</v>
      </c>
      <c r="D4" s="5">
        <v>10350.100586</v>
      </c>
      <c r="E4" s="5">
        <f t="shared" si="0"/>
        <v>175.72558600000048</v>
      </c>
      <c r="F4">
        <f t="shared" si="1"/>
        <v>10262.237793</v>
      </c>
      <c r="G4">
        <f>$G$80</f>
        <v>79.130280871944095</v>
      </c>
      <c r="H4">
        <f>$G$81</f>
        <v>198.92837883075867</v>
      </c>
      <c r="I4">
        <f>$E$76</f>
        <v>139.02932985135138</v>
      </c>
      <c r="J4">
        <f t="shared" si="2"/>
        <v>1.6978152486526998</v>
      </c>
      <c r="O4">
        <f t="shared" si="3"/>
        <v>1.0172713887585232</v>
      </c>
      <c r="Y4" s="5"/>
    </row>
    <row r="5" spans="2:26" x14ac:dyDescent="0.25">
      <c r="B5" s="1">
        <v>5</v>
      </c>
      <c r="C5" s="5">
        <v>10181.344727</v>
      </c>
      <c r="D5" s="5">
        <v>10331.318359000001</v>
      </c>
      <c r="E5" s="5">
        <f t="shared" si="0"/>
        <v>149.97363200000109</v>
      </c>
      <c r="F5">
        <f t="shared" si="1"/>
        <v>10256.331543</v>
      </c>
      <c r="G5">
        <f>$G$80</f>
        <v>79.130280871944095</v>
      </c>
      <c r="H5">
        <f>$G$81</f>
        <v>198.92837883075867</v>
      </c>
      <c r="I5">
        <f>$E$76</f>
        <v>139.02932985135138</v>
      </c>
      <c r="J5">
        <f t="shared" si="2"/>
        <v>1.4516407953816794</v>
      </c>
      <c r="O5">
        <f t="shared" si="3"/>
        <v>1.0147302380993235</v>
      </c>
      <c r="Y5" s="5"/>
    </row>
    <row r="6" spans="2:26" x14ac:dyDescent="0.25">
      <c r="B6" s="1">
        <v>6</v>
      </c>
      <c r="C6" s="5">
        <v>10185.763671999999</v>
      </c>
      <c r="D6" s="5">
        <v>10307.657227</v>
      </c>
      <c r="E6" s="5">
        <f t="shared" si="0"/>
        <v>121.89355500000056</v>
      </c>
      <c r="F6">
        <f t="shared" si="1"/>
        <v>10246.710449499999</v>
      </c>
      <c r="G6">
        <f>$G$80</f>
        <v>79.130280871944095</v>
      </c>
      <c r="H6">
        <f>$G$81</f>
        <v>198.92837883075867</v>
      </c>
      <c r="I6">
        <f>$E$76</f>
        <v>139.02932985135138</v>
      </c>
      <c r="J6">
        <f t="shared" si="2"/>
        <v>1.1825534388232384</v>
      </c>
      <c r="O6">
        <f t="shared" si="3"/>
        <v>1.0119670511632897</v>
      </c>
      <c r="Y6" s="5"/>
    </row>
    <row r="7" spans="2:26" x14ac:dyDescent="0.25">
      <c r="B7" s="1">
        <v>7</v>
      </c>
      <c r="C7" s="5">
        <v>10188.423828000001</v>
      </c>
      <c r="D7" s="5">
        <v>10322.849609000001</v>
      </c>
      <c r="E7" s="5">
        <f t="shared" si="0"/>
        <v>134.42578099999992</v>
      </c>
      <c r="F7">
        <f t="shared" si="1"/>
        <v>10255.636718500002</v>
      </c>
      <c r="G7">
        <f>$G$80</f>
        <v>79.130280871944095</v>
      </c>
      <c r="H7">
        <f>$G$81</f>
        <v>198.92837883075867</v>
      </c>
      <c r="I7">
        <f>$E$76</f>
        <v>139.02932985135138</v>
      </c>
      <c r="J7">
        <f t="shared" si="2"/>
        <v>1.3022158230688596</v>
      </c>
      <c r="O7">
        <f t="shared" si="3"/>
        <v>1.0131939722246899</v>
      </c>
      <c r="Y7" s="5"/>
    </row>
    <row r="8" spans="2:26" x14ac:dyDescent="0.25">
      <c r="B8" s="1">
        <v>8</v>
      </c>
      <c r="C8" s="5">
        <v>10185.391602</v>
      </c>
      <c r="D8" s="5">
        <v>10297.852539</v>
      </c>
      <c r="E8" s="5">
        <f t="shared" ref="E8:E45" si="4">D8-C8</f>
        <v>112.46093699999983</v>
      </c>
      <c r="F8">
        <f t="shared" ref="F8:F20" si="5">AVERAGE(C8,D8)</f>
        <v>10241.6220705</v>
      </c>
      <c r="G8">
        <f>$G$80</f>
        <v>79.130280871944095</v>
      </c>
      <c r="H8">
        <f>$G$81</f>
        <v>198.92837883075867</v>
      </c>
      <c r="I8">
        <f>$E$76</f>
        <v>139.02932985135138</v>
      </c>
      <c r="J8">
        <f t="shared" ref="J8:J45" si="6">(E8/D8)*100</f>
        <v>1.0920814468267834</v>
      </c>
      <c r="O8">
        <f t="shared" si="3"/>
        <v>1.0110413954999939</v>
      </c>
      <c r="Y8" s="5"/>
    </row>
    <row r="9" spans="2:26" x14ac:dyDescent="0.25">
      <c r="B9" s="1">
        <v>9</v>
      </c>
      <c r="C9" s="5">
        <v>10043.953125</v>
      </c>
      <c r="D9" s="5">
        <v>10089.077148</v>
      </c>
      <c r="E9" s="5">
        <f t="shared" si="4"/>
        <v>45.124023000000307</v>
      </c>
      <c r="F9">
        <f t="shared" si="5"/>
        <v>10066.5151365</v>
      </c>
      <c r="G9">
        <f>$G$80</f>
        <v>79.130280871944095</v>
      </c>
      <c r="H9">
        <f>$G$81</f>
        <v>198.92837883075867</v>
      </c>
      <c r="I9">
        <f>$E$76</f>
        <v>139.02932985135138</v>
      </c>
      <c r="J9">
        <f t="shared" si="6"/>
        <v>0.44725619933380556</v>
      </c>
      <c r="O9">
        <f t="shared" si="3"/>
        <v>1.0044926556743563</v>
      </c>
      <c r="Y9" s="5"/>
    </row>
    <row r="10" spans="2:26" x14ac:dyDescent="0.25">
      <c r="B10" s="1">
        <v>10</v>
      </c>
      <c r="C10" s="5">
        <v>10016.195313</v>
      </c>
      <c r="D10" s="5">
        <v>10175.941406</v>
      </c>
      <c r="E10" s="5">
        <f t="shared" si="4"/>
        <v>159.74609299999975</v>
      </c>
      <c r="F10">
        <f t="shared" si="5"/>
        <v>10096.068359500001</v>
      </c>
      <c r="G10">
        <f>$G$80</f>
        <v>79.130280871944095</v>
      </c>
      <c r="H10">
        <f>$G$81</f>
        <v>198.92837883075867</v>
      </c>
      <c r="I10">
        <f>$E$76</f>
        <v>139.02932985135138</v>
      </c>
      <c r="J10">
        <f t="shared" si="6"/>
        <v>1.5698409279932497</v>
      </c>
      <c r="O10">
        <f t="shared" si="3"/>
        <v>1.0159487797519948</v>
      </c>
      <c r="Y10" s="5"/>
    </row>
    <row r="11" spans="2:26" x14ac:dyDescent="0.25">
      <c r="B11" s="1">
        <v>11</v>
      </c>
      <c r="C11" s="5">
        <v>10011.795898</v>
      </c>
      <c r="D11" s="5">
        <v>10198.007813</v>
      </c>
      <c r="E11" s="5">
        <f t="shared" si="4"/>
        <v>186.21191499999986</v>
      </c>
      <c r="F11">
        <f t="shared" si="5"/>
        <v>10104.9018555</v>
      </c>
      <c r="G11">
        <f>$G$80</f>
        <v>79.130280871944095</v>
      </c>
      <c r="H11">
        <f>$G$81</f>
        <v>198.92837883075867</v>
      </c>
      <c r="I11">
        <f>$E$76</f>
        <v>139.02932985135138</v>
      </c>
      <c r="J11">
        <f t="shared" si="6"/>
        <v>1.8259636432384823</v>
      </c>
      <c r="O11">
        <f t="shared" si="3"/>
        <v>1.018599252012039</v>
      </c>
      <c r="Y11" s="5"/>
    </row>
    <row r="12" spans="2:26" x14ac:dyDescent="0.25">
      <c r="B12" s="1">
        <v>12</v>
      </c>
      <c r="C12" s="5">
        <v>9996.4736329999996</v>
      </c>
      <c r="D12" s="5">
        <v>10184.837890999999</v>
      </c>
      <c r="E12" s="5">
        <f t="shared" si="4"/>
        <v>188.36425799999961</v>
      </c>
      <c r="F12">
        <f t="shared" si="5"/>
        <v>10090.655761999999</v>
      </c>
      <c r="G12">
        <f>$G$80</f>
        <v>79.130280871944095</v>
      </c>
      <c r="H12">
        <f>$G$81</f>
        <v>198.92837883075867</v>
      </c>
      <c r="I12">
        <f>$E$76</f>
        <v>139.02932985135138</v>
      </c>
      <c r="J12">
        <f t="shared" si="6"/>
        <v>1.8494575958489314</v>
      </c>
      <c r="O12">
        <f t="shared" si="3"/>
        <v>1.0188430705582194</v>
      </c>
      <c r="Y12" s="5"/>
    </row>
    <row r="13" spans="2:26" x14ac:dyDescent="0.25">
      <c r="B13" s="1">
        <v>13</v>
      </c>
      <c r="C13" s="5">
        <v>10012.157227</v>
      </c>
      <c r="D13" s="5">
        <v>10110.473633</v>
      </c>
      <c r="E13" s="5">
        <f t="shared" si="4"/>
        <v>98.316405999999915</v>
      </c>
      <c r="F13">
        <f t="shared" si="5"/>
        <v>10061.315429999999</v>
      </c>
      <c r="G13">
        <f>$G$80</f>
        <v>79.130280871944095</v>
      </c>
      <c r="H13">
        <f>$G$81</f>
        <v>198.92837883075867</v>
      </c>
      <c r="I13">
        <f>$E$76</f>
        <v>139.02932985135138</v>
      </c>
      <c r="J13">
        <f t="shared" si="6"/>
        <v>0.97242136786847322</v>
      </c>
      <c r="O13">
        <f t="shared" si="3"/>
        <v>1.0098197025646849</v>
      </c>
      <c r="Y13" s="5"/>
    </row>
    <row r="14" spans="2:26" x14ac:dyDescent="0.25">
      <c r="B14" s="1">
        <v>14</v>
      </c>
      <c r="C14" s="5">
        <v>9996.875</v>
      </c>
      <c r="D14" s="5">
        <v>10163.438477</v>
      </c>
      <c r="E14" s="5">
        <f t="shared" si="4"/>
        <v>166.56347699999969</v>
      </c>
      <c r="F14">
        <f t="shared" si="5"/>
        <v>10080.1567385</v>
      </c>
      <c r="G14">
        <f>$G$80</f>
        <v>79.130280871944095</v>
      </c>
      <c r="H14">
        <f>$G$81</f>
        <v>198.92837883075867</v>
      </c>
      <c r="I14">
        <f>$E$76</f>
        <v>139.02932985135138</v>
      </c>
      <c r="J14">
        <f t="shared" si="6"/>
        <v>1.638849660741639</v>
      </c>
      <c r="O14">
        <f t="shared" si="3"/>
        <v>1.0166615544357611</v>
      </c>
      <c r="Y14" s="5"/>
    </row>
    <row r="15" spans="2:26" x14ac:dyDescent="0.25">
      <c r="B15" s="1">
        <v>16</v>
      </c>
      <c r="C15">
        <v>8517.3125</v>
      </c>
      <c r="D15">
        <v>8640.0488280000009</v>
      </c>
      <c r="E15" s="5">
        <f t="shared" si="4"/>
        <v>122.73632800000087</v>
      </c>
      <c r="F15">
        <f t="shared" si="5"/>
        <v>8578.6806639999995</v>
      </c>
      <c r="G15">
        <f>$G$80</f>
        <v>79.130280871944095</v>
      </c>
      <c r="H15">
        <f>$G$81</f>
        <v>198.92837883075867</v>
      </c>
      <c r="I15">
        <f>$E$76</f>
        <v>139.02932985135138</v>
      </c>
      <c r="J15">
        <f t="shared" si="6"/>
        <v>1.4205513237638945</v>
      </c>
      <c r="O15">
        <f t="shared" si="3"/>
        <v>1.0144102177770278</v>
      </c>
      <c r="Y15" s="5"/>
    </row>
    <row r="16" spans="2:26" x14ac:dyDescent="0.25">
      <c r="B16" s="1">
        <v>17</v>
      </c>
      <c r="C16">
        <v>8519.3085940000001</v>
      </c>
      <c r="D16">
        <v>8710.4453130000002</v>
      </c>
      <c r="E16" s="5">
        <f t="shared" si="4"/>
        <v>191.13671900000008</v>
      </c>
      <c r="F16">
        <f t="shared" si="5"/>
        <v>8614.8769534999992</v>
      </c>
      <c r="G16">
        <f>$G$80</f>
        <v>79.130280871944095</v>
      </c>
      <c r="H16">
        <f>$G$81</f>
        <v>198.92837883075867</v>
      </c>
      <c r="I16">
        <f>$E$76</f>
        <v>139.02932985135138</v>
      </c>
      <c r="J16">
        <f t="shared" si="6"/>
        <v>2.1943392344675647</v>
      </c>
      <c r="O16">
        <f t="shared" si="3"/>
        <v>1.0224357078853341</v>
      </c>
      <c r="Y16" s="5"/>
    </row>
    <row r="17" spans="2:25" x14ac:dyDescent="0.25">
      <c r="B17" s="1">
        <v>18</v>
      </c>
      <c r="C17">
        <v>8525.9560550000006</v>
      </c>
      <c r="D17">
        <v>8679.9648440000001</v>
      </c>
      <c r="E17" s="5">
        <f t="shared" si="4"/>
        <v>154.00878899999952</v>
      </c>
      <c r="F17">
        <f t="shared" si="5"/>
        <v>8602.9604495000003</v>
      </c>
      <c r="G17">
        <f>$G$80</f>
        <v>79.130280871944095</v>
      </c>
      <c r="H17">
        <f>$G$81</f>
        <v>198.92837883075867</v>
      </c>
      <c r="I17">
        <f>$E$76</f>
        <v>139.02932985135138</v>
      </c>
      <c r="J17">
        <f t="shared" si="6"/>
        <v>1.7743019904793469</v>
      </c>
      <c r="O17">
        <f t="shared" si="3"/>
        <v>1.0180635213231812</v>
      </c>
      <c r="Y17" s="5"/>
    </row>
    <row r="18" spans="2:25" x14ac:dyDescent="0.25">
      <c r="B18" s="1">
        <v>19</v>
      </c>
      <c r="C18">
        <v>8520.2539059999999</v>
      </c>
      <c r="D18">
        <v>8667.6542969999991</v>
      </c>
      <c r="E18" s="5">
        <f t="shared" si="4"/>
        <v>147.40039099999922</v>
      </c>
      <c r="F18">
        <f t="shared" si="5"/>
        <v>8593.9541014999995</v>
      </c>
      <c r="G18">
        <f>$G$80</f>
        <v>79.130280871944095</v>
      </c>
      <c r="H18">
        <f>$G$81</f>
        <v>198.92837883075867</v>
      </c>
      <c r="I18">
        <f>$E$76</f>
        <v>139.02932985135138</v>
      </c>
      <c r="J18">
        <f t="shared" si="6"/>
        <v>1.7005799487298037</v>
      </c>
      <c r="O18">
        <f t="shared" si="3"/>
        <v>1.0172999998152872</v>
      </c>
      <c r="Y18" s="5"/>
    </row>
    <row r="19" spans="2:25" x14ac:dyDescent="0.25">
      <c r="B19" s="1">
        <v>20</v>
      </c>
      <c r="C19">
        <v>8518.8242190000001</v>
      </c>
      <c r="D19">
        <v>8651.8808590000008</v>
      </c>
      <c r="E19" s="5">
        <f t="shared" si="4"/>
        <v>133.0566400000007</v>
      </c>
      <c r="F19">
        <f t="shared" si="5"/>
        <v>8585.3525389999995</v>
      </c>
      <c r="G19">
        <f>$G$80</f>
        <v>79.130280871944095</v>
      </c>
      <c r="H19">
        <f>$G$81</f>
        <v>198.92837883075867</v>
      </c>
      <c r="I19">
        <f>$E$76</f>
        <v>139.02932985135138</v>
      </c>
      <c r="J19">
        <f t="shared" si="6"/>
        <v>1.5378926521114811</v>
      </c>
      <c r="O19">
        <f t="shared" si="3"/>
        <v>1.0156191320045362</v>
      </c>
      <c r="Y19" s="5"/>
    </row>
    <row r="20" spans="2:25" x14ac:dyDescent="0.25">
      <c r="B20" s="1">
        <v>21</v>
      </c>
      <c r="C20">
        <v>8525.5039059999999</v>
      </c>
      <c r="D20">
        <v>8642.0878909999992</v>
      </c>
      <c r="E20" s="5">
        <f t="shared" si="4"/>
        <v>116.5839849999993</v>
      </c>
      <c r="F20">
        <f t="shared" si="5"/>
        <v>8583.7958985000005</v>
      </c>
      <c r="G20">
        <f>$G$80</f>
        <v>79.130280871944095</v>
      </c>
      <c r="H20">
        <f>$G$81</f>
        <v>198.92837883075867</v>
      </c>
      <c r="I20">
        <f>$E$76</f>
        <v>139.02932985135138</v>
      </c>
      <c r="J20">
        <f t="shared" si="6"/>
        <v>1.3490256807201835</v>
      </c>
      <c r="O20">
        <f t="shared" si="3"/>
        <v>1.013674732459855</v>
      </c>
      <c r="Y20" s="5"/>
    </row>
    <row r="21" spans="2:25" x14ac:dyDescent="0.25">
      <c r="B21" s="1">
        <v>23</v>
      </c>
      <c r="C21">
        <v>8525.5332030000009</v>
      </c>
      <c r="D21">
        <v>8661.5439449999994</v>
      </c>
      <c r="E21" s="5">
        <f t="shared" si="4"/>
        <v>136.01074199999857</v>
      </c>
      <c r="F21">
        <f t="shared" ref="F21:F44" si="7">AVERAGE(C21,D21)</f>
        <v>8593.5385740000002</v>
      </c>
      <c r="G21">
        <f>$G$80</f>
        <v>79.130280871944095</v>
      </c>
      <c r="H21">
        <f>$G$81</f>
        <v>198.92837883075867</v>
      </c>
      <c r="I21">
        <f>$E$76</f>
        <v>139.02932985135138</v>
      </c>
      <c r="J21">
        <f t="shared" si="6"/>
        <v>1.5702828833248921</v>
      </c>
      <c r="O21">
        <f t="shared" si="3"/>
        <v>1.0159533414229316</v>
      </c>
      <c r="Y21" s="5"/>
    </row>
    <row r="22" spans="2:25" x14ac:dyDescent="0.25">
      <c r="B22" s="1">
        <v>24</v>
      </c>
      <c r="C22">
        <v>8526.7041019999997</v>
      </c>
      <c r="D22">
        <v>8645.3964840000008</v>
      </c>
      <c r="E22" s="5">
        <f t="shared" si="4"/>
        <v>118.69238200000109</v>
      </c>
      <c r="F22">
        <f t="shared" si="7"/>
        <v>8586.0502930000002</v>
      </c>
      <c r="G22">
        <f>$G$80</f>
        <v>79.130280871944095</v>
      </c>
      <c r="H22">
        <f>$G$81</f>
        <v>198.92837883075867</v>
      </c>
      <c r="I22">
        <f>$E$76</f>
        <v>139.02932985135138</v>
      </c>
      <c r="J22">
        <f t="shared" si="6"/>
        <v>1.3728969194144489</v>
      </c>
      <c r="O22">
        <f t="shared" si="3"/>
        <v>1.0139200775094519</v>
      </c>
      <c r="Y22" s="5"/>
    </row>
    <row r="23" spans="2:25" x14ac:dyDescent="0.25">
      <c r="B23" s="1">
        <v>25</v>
      </c>
      <c r="C23">
        <v>15532.500977</v>
      </c>
      <c r="D23">
        <v>15697.750977</v>
      </c>
      <c r="E23" s="5">
        <f t="shared" si="4"/>
        <v>165.25</v>
      </c>
      <c r="F23">
        <f t="shared" si="7"/>
        <v>15615.125977</v>
      </c>
      <c r="G23">
        <f>$G$80</f>
        <v>79.130280871944095</v>
      </c>
      <c r="H23">
        <f>$G$81</f>
        <v>198.92837883075867</v>
      </c>
      <c r="I23">
        <f>$E$76</f>
        <v>139.02932985135138</v>
      </c>
      <c r="J23">
        <f t="shared" si="6"/>
        <v>1.0526985696366356</v>
      </c>
      <c r="O23">
        <f t="shared" si="3"/>
        <v>1.0106389821088502</v>
      </c>
      <c r="Y23" s="5"/>
    </row>
    <row r="24" spans="2:25" x14ac:dyDescent="0.25">
      <c r="B24" s="1">
        <v>27</v>
      </c>
      <c r="C24">
        <v>15524.767578000001</v>
      </c>
      <c r="D24">
        <v>15704.188477</v>
      </c>
      <c r="E24" s="5">
        <f t="shared" si="4"/>
        <v>179.42089899999883</v>
      </c>
      <c r="F24">
        <f t="shared" si="7"/>
        <v>15614.478027500001</v>
      </c>
      <c r="G24">
        <f>$G$80</f>
        <v>79.130280871944095</v>
      </c>
      <c r="H24">
        <f>$G$81</f>
        <v>198.92837883075867</v>
      </c>
      <c r="I24">
        <f>$E$76</f>
        <v>139.02932985135138</v>
      </c>
      <c r="J24">
        <f t="shared" si="6"/>
        <v>1.1425034745525031</v>
      </c>
      <c r="O24">
        <f t="shared" si="3"/>
        <v>1.0115570747258242</v>
      </c>
      <c r="Y24" s="5"/>
    </row>
    <row r="25" spans="2:25" x14ac:dyDescent="0.25">
      <c r="B25" s="1">
        <v>28</v>
      </c>
      <c r="C25">
        <v>15541.060546999999</v>
      </c>
      <c r="D25">
        <v>15636.124023</v>
      </c>
      <c r="E25" s="5">
        <f t="shared" si="4"/>
        <v>95.063476000001174</v>
      </c>
      <c r="F25">
        <f t="shared" si="7"/>
        <v>15588.592284999999</v>
      </c>
      <c r="G25">
        <f>$G$80</f>
        <v>79.130280871944095</v>
      </c>
      <c r="H25">
        <f>$G$81</f>
        <v>198.92837883075867</v>
      </c>
      <c r="I25">
        <f>$E$76</f>
        <v>139.02932985135138</v>
      </c>
      <c r="J25">
        <f t="shared" si="6"/>
        <v>0.60797340734933591</v>
      </c>
      <c r="O25">
        <f t="shared" si="3"/>
        <v>1.006116923340753</v>
      </c>
      <c r="Y25" s="5"/>
    </row>
    <row r="26" spans="2:25" x14ac:dyDescent="0.25">
      <c r="B26" s="1">
        <v>30</v>
      </c>
      <c r="C26">
        <v>15544.782227</v>
      </c>
      <c r="D26">
        <v>15665.358398</v>
      </c>
      <c r="E26" s="5">
        <f t="shared" si="4"/>
        <v>120.57617100000061</v>
      </c>
      <c r="F26">
        <f t="shared" si="7"/>
        <v>15605.0703125</v>
      </c>
      <c r="G26">
        <f>$G$80</f>
        <v>79.130280871944095</v>
      </c>
      <c r="H26">
        <f>$G$81</f>
        <v>198.92837883075867</v>
      </c>
      <c r="I26">
        <f>$E$76</f>
        <v>139.02932985135138</v>
      </c>
      <c r="J26">
        <f t="shared" si="6"/>
        <v>0.76969940895443922</v>
      </c>
      <c r="O26">
        <f t="shared" si="3"/>
        <v>1.0077566973431491</v>
      </c>
      <c r="Y26" s="5"/>
    </row>
    <row r="27" spans="2:25" x14ac:dyDescent="0.25">
      <c r="B27" s="1">
        <v>31</v>
      </c>
      <c r="C27">
        <v>15504.433594</v>
      </c>
      <c r="D27">
        <v>15627.467773</v>
      </c>
      <c r="E27" s="5">
        <f t="shared" si="4"/>
        <v>123.03417900000022</v>
      </c>
      <c r="F27">
        <f t="shared" si="7"/>
        <v>15565.950683499999</v>
      </c>
      <c r="G27">
        <f>$G$80</f>
        <v>79.130280871944095</v>
      </c>
      <c r="H27">
        <f>$G$81</f>
        <v>198.92837883075867</v>
      </c>
      <c r="I27">
        <f>$E$76</f>
        <v>139.02932985135138</v>
      </c>
      <c r="J27">
        <f t="shared" si="6"/>
        <v>0.78729440231238046</v>
      </c>
      <c r="O27">
        <f t="shared" si="3"/>
        <v>1.0079354191337639</v>
      </c>
      <c r="Y27" s="5"/>
    </row>
    <row r="28" spans="2:25" x14ac:dyDescent="0.25">
      <c r="B28" s="1">
        <v>32</v>
      </c>
      <c r="C28">
        <v>15516.545898</v>
      </c>
      <c r="D28">
        <v>15619.113281</v>
      </c>
      <c r="E28" s="5">
        <f t="shared" si="4"/>
        <v>102.56738299999961</v>
      </c>
      <c r="F28">
        <f t="shared" si="7"/>
        <v>15567.829589500001</v>
      </c>
      <c r="G28">
        <f>$G$80</f>
        <v>79.130280871944095</v>
      </c>
      <c r="H28">
        <f>$G$81</f>
        <v>198.92837883075867</v>
      </c>
      <c r="I28">
        <f>$E$76</f>
        <v>139.02932985135138</v>
      </c>
      <c r="J28">
        <f t="shared" si="6"/>
        <v>0.65667865489373556</v>
      </c>
      <c r="O28">
        <f t="shared" si="3"/>
        <v>1.0066101942838463</v>
      </c>
      <c r="Y28" s="5"/>
    </row>
    <row r="29" spans="2:25" x14ac:dyDescent="0.25">
      <c r="B29" s="1">
        <v>33</v>
      </c>
      <c r="C29">
        <v>15515.420898</v>
      </c>
      <c r="D29">
        <v>15662.481444999999</v>
      </c>
      <c r="E29" s="5">
        <f t="shared" si="4"/>
        <v>147.06054699999913</v>
      </c>
      <c r="F29">
        <f t="shared" si="7"/>
        <v>15588.951171500001</v>
      </c>
      <c r="G29">
        <f>$G$80</f>
        <v>79.130280871944095</v>
      </c>
      <c r="H29">
        <f>$G$81</f>
        <v>198.92837883075867</v>
      </c>
      <c r="I29">
        <f>$E$76</f>
        <v>139.02932985135138</v>
      </c>
      <c r="J29">
        <f t="shared" si="6"/>
        <v>0.93893517139294613</v>
      </c>
      <c r="O29">
        <f t="shared" si="3"/>
        <v>1.0094783472499258</v>
      </c>
      <c r="Y29" s="5"/>
    </row>
    <row r="30" spans="2:25" x14ac:dyDescent="0.25">
      <c r="B30" s="1">
        <v>34</v>
      </c>
      <c r="C30">
        <v>13656.313477</v>
      </c>
      <c r="D30">
        <v>13769.613281</v>
      </c>
      <c r="E30" s="5">
        <f t="shared" si="4"/>
        <v>113.29980400000022</v>
      </c>
      <c r="F30">
        <f t="shared" si="7"/>
        <v>13712.963379000001</v>
      </c>
      <c r="G30">
        <f>$G$80</f>
        <v>79.130280871944095</v>
      </c>
      <c r="H30">
        <f>$G$81</f>
        <v>198.92837883075867</v>
      </c>
      <c r="I30">
        <f>$E$76</f>
        <v>139.02932985135138</v>
      </c>
      <c r="J30">
        <f t="shared" si="6"/>
        <v>0.8228248803206184</v>
      </c>
      <c r="O30">
        <f t="shared" si="3"/>
        <v>1.0082965145894476</v>
      </c>
      <c r="Y30" s="5"/>
    </row>
    <row r="31" spans="2:25" x14ac:dyDescent="0.25">
      <c r="B31" s="1">
        <v>35</v>
      </c>
      <c r="C31">
        <v>13657.242188</v>
      </c>
      <c r="D31">
        <v>13796.663086</v>
      </c>
      <c r="E31" s="5">
        <f t="shared" si="4"/>
        <v>139.42089800000031</v>
      </c>
      <c r="F31">
        <f t="shared" si="7"/>
        <v>13726.952637</v>
      </c>
      <c r="G31">
        <f>$G$80</f>
        <v>79.130280871944095</v>
      </c>
      <c r="H31">
        <f>$G$81</f>
        <v>198.92837883075867</v>
      </c>
      <c r="I31">
        <f>$E$76</f>
        <v>139.02932985135138</v>
      </c>
      <c r="J31">
        <f t="shared" si="6"/>
        <v>1.0105407164829299</v>
      </c>
      <c r="O31">
        <f t="shared" si="3"/>
        <v>1.0102085689102374</v>
      </c>
      <c r="Y31" s="5"/>
    </row>
    <row r="32" spans="2:25" x14ac:dyDescent="0.25">
      <c r="B32" s="1">
        <v>36</v>
      </c>
      <c r="C32">
        <v>13650.902344</v>
      </c>
      <c r="D32">
        <v>13820.509765999999</v>
      </c>
      <c r="E32" s="5">
        <f t="shared" si="4"/>
        <v>169.60742199999913</v>
      </c>
      <c r="F32">
        <f t="shared" si="7"/>
        <v>13735.706054999999</v>
      </c>
      <c r="G32">
        <f>$G$80</f>
        <v>79.130280871944095</v>
      </c>
      <c r="H32">
        <f>$G$81</f>
        <v>198.92837883075867</v>
      </c>
      <c r="I32">
        <f>$E$76</f>
        <v>139.02932985135138</v>
      </c>
      <c r="J32">
        <f t="shared" si="6"/>
        <v>1.2272153840320159</v>
      </c>
      <c r="O32">
        <f t="shared" si="3"/>
        <v>1.0124246308211666</v>
      </c>
      <c r="Y32" s="5"/>
    </row>
    <row r="33" spans="2:25" x14ac:dyDescent="0.25">
      <c r="B33" s="1">
        <v>37</v>
      </c>
      <c r="C33">
        <v>13674.372069999999</v>
      </c>
      <c r="D33">
        <v>13746.491211</v>
      </c>
      <c r="E33" s="5">
        <f t="shared" si="4"/>
        <v>72.119141000001036</v>
      </c>
      <c r="F33">
        <f t="shared" si="7"/>
        <v>13710.431640499999</v>
      </c>
      <c r="G33">
        <f>$G$80</f>
        <v>79.130280871944095</v>
      </c>
      <c r="H33">
        <f>$G$81</f>
        <v>198.92837883075867</v>
      </c>
      <c r="I33">
        <f>$E$76</f>
        <v>139.02932985135138</v>
      </c>
      <c r="J33">
        <f t="shared" si="6"/>
        <v>0.52463672287726038</v>
      </c>
      <c r="O33">
        <f t="shared" si="3"/>
        <v>1.0052740367624062</v>
      </c>
      <c r="Y33" s="5"/>
    </row>
    <row r="34" spans="2:25" x14ac:dyDescent="0.25">
      <c r="B34" s="1">
        <v>38</v>
      </c>
      <c r="C34">
        <v>13672.335938</v>
      </c>
      <c r="D34">
        <v>13763.011719</v>
      </c>
      <c r="E34" s="5">
        <f t="shared" si="4"/>
        <v>90.675780999999915</v>
      </c>
      <c r="F34">
        <f t="shared" si="7"/>
        <v>13717.673828499999</v>
      </c>
      <c r="G34">
        <f>$G$80</f>
        <v>79.130280871944095</v>
      </c>
      <c r="H34">
        <f>$G$81</f>
        <v>198.92837883075867</v>
      </c>
      <c r="I34">
        <f>$E$76</f>
        <v>139.02932985135138</v>
      </c>
      <c r="J34">
        <f t="shared" si="6"/>
        <v>0.65883676372098798</v>
      </c>
      <c r="O34">
        <f t="shared" si="3"/>
        <v>1.0066320621005209</v>
      </c>
      <c r="Y34" s="5"/>
    </row>
    <row r="35" spans="2:25" x14ac:dyDescent="0.25">
      <c r="B35" s="1">
        <v>39</v>
      </c>
      <c r="C35">
        <v>13661.118164</v>
      </c>
      <c r="D35">
        <v>13780.916015999999</v>
      </c>
      <c r="E35" s="5">
        <f t="shared" si="4"/>
        <v>119.79785199999969</v>
      </c>
      <c r="F35">
        <f t="shared" si="7"/>
        <v>13721.017089999999</v>
      </c>
      <c r="G35">
        <f>$G$80</f>
        <v>79.130280871944095</v>
      </c>
      <c r="H35">
        <f>$G$81</f>
        <v>198.92837883075867</v>
      </c>
      <c r="I35">
        <f>$E$76</f>
        <v>139.02932985135138</v>
      </c>
      <c r="J35">
        <f t="shared" si="6"/>
        <v>0.86930253301675509</v>
      </c>
      <c r="O35">
        <f t="shared" si="3"/>
        <v>1.0087692567007942</v>
      </c>
      <c r="Y35" s="5"/>
    </row>
    <row r="36" spans="2:25" x14ac:dyDescent="0.25">
      <c r="B36" s="1">
        <v>40</v>
      </c>
      <c r="C36">
        <v>13648.066406</v>
      </c>
      <c r="D36">
        <v>13785.086914</v>
      </c>
      <c r="E36" s="5">
        <f t="shared" si="4"/>
        <v>137.02050799999961</v>
      </c>
      <c r="F36">
        <f t="shared" si="7"/>
        <v>13716.576659999999</v>
      </c>
      <c r="G36">
        <f>$G$80</f>
        <v>79.130280871944095</v>
      </c>
      <c r="H36">
        <f>$G$81</f>
        <v>198.92837883075867</v>
      </c>
      <c r="I36">
        <f>$E$76</f>
        <v>139.02932985135138</v>
      </c>
      <c r="J36">
        <f t="shared" si="6"/>
        <v>0.99397638081514683</v>
      </c>
      <c r="O36">
        <f t="shared" si="3"/>
        <v>1.010039554609711</v>
      </c>
      <c r="Y36" s="5"/>
    </row>
    <row r="37" spans="2:25" x14ac:dyDescent="0.25">
      <c r="B37" s="1">
        <v>41</v>
      </c>
      <c r="C37">
        <v>8233.3857420000004</v>
      </c>
      <c r="D37">
        <v>8344.78125</v>
      </c>
      <c r="E37" s="5">
        <f t="shared" si="4"/>
        <v>111.39550799999961</v>
      </c>
      <c r="F37">
        <f t="shared" si="7"/>
        <v>8289.0834959999993</v>
      </c>
      <c r="G37">
        <f>$G$80</f>
        <v>79.130280871944095</v>
      </c>
      <c r="H37">
        <f>$G$81</f>
        <v>198.92837883075867</v>
      </c>
      <c r="I37">
        <f>$E$76</f>
        <v>139.02932985135138</v>
      </c>
      <c r="J37">
        <f t="shared" si="6"/>
        <v>1.3349122602824324</v>
      </c>
      <c r="O37">
        <f t="shared" si="3"/>
        <v>1.0135297326629251</v>
      </c>
      <c r="Y37" s="5"/>
    </row>
    <row r="38" spans="2:25" x14ac:dyDescent="0.25">
      <c r="B38" s="1">
        <v>42</v>
      </c>
      <c r="C38">
        <v>8218.328125</v>
      </c>
      <c r="D38">
        <v>8335.0185550000006</v>
      </c>
      <c r="E38" s="5">
        <f t="shared" si="4"/>
        <v>116.69043000000056</v>
      </c>
      <c r="F38">
        <f t="shared" si="7"/>
        <v>8276.6733400000012</v>
      </c>
      <c r="G38">
        <f>$G$80</f>
        <v>79.130280871944095</v>
      </c>
      <c r="H38">
        <f>$G$81</f>
        <v>198.92837883075867</v>
      </c>
      <c r="I38">
        <f>$E$76</f>
        <v>139.02932985135138</v>
      </c>
      <c r="J38">
        <f t="shared" si="6"/>
        <v>1.4000020423469899</v>
      </c>
      <c r="O38">
        <f t="shared" si="3"/>
        <v>1.0141988039690251</v>
      </c>
      <c r="Y38" s="5"/>
    </row>
    <row r="39" spans="2:25" x14ac:dyDescent="0.25">
      <c r="B39" s="1">
        <v>43</v>
      </c>
      <c r="C39">
        <v>8221.3886719999991</v>
      </c>
      <c r="D39">
        <v>8356.1035159999992</v>
      </c>
      <c r="E39" s="5">
        <f t="shared" si="4"/>
        <v>134.71484400000008</v>
      </c>
      <c r="F39">
        <f t="shared" si="7"/>
        <v>8288.7460939999983</v>
      </c>
      <c r="G39">
        <f>$G$80</f>
        <v>79.130280871944095</v>
      </c>
      <c r="H39">
        <f>$G$81</f>
        <v>198.92837883075867</v>
      </c>
      <c r="I39">
        <f>$E$76</f>
        <v>139.02932985135138</v>
      </c>
      <c r="J39">
        <f t="shared" si="6"/>
        <v>1.6121729911800688</v>
      </c>
      <c r="O39">
        <f t="shared" si="3"/>
        <v>1.0163858989490189</v>
      </c>
      <c r="Y39" s="5"/>
    </row>
    <row r="40" spans="2:25" x14ac:dyDescent="0.25">
      <c r="B40" s="1">
        <v>44</v>
      </c>
      <c r="C40">
        <v>8236.4248050000006</v>
      </c>
      <c r="D40">
        <v>8359.9306639999995</v>
      </c>
      <c r="E40" s="5">
        <f t="shared" si="4"/>
        <v>123.50585899999896</v>
      </c>
      <c r="F40">
        <f t="shared" si="7"/>
        <v>8298.177734500001</v>
      </c>
      <c r="G40">
        <f>$G$80</f>
        <v>79.130280871944095</v>
      </c>
      <c r="H40">
        <f>$G$81</f>
        <v>198.92837883075867</v>
      </c>
      <c r="I40">
        <f>$E$76</f>
        <v>139.02932985135138</v>
      </c>
      <c r="J40">
        <f t="shared" si="6"/>
        <v>1.4773550638625126</v>
      </c>
      <c r="O40">
        <f t="shared" si="3"/>
        <v>1.0149950812305144</v>
      </c>
      <c r="Y40" s="5"/>
    </row>
    <row r="41" spans="2:25" x14ac:dyDescent="0.25">
      <c r="B41" s="1">
        <v>45</v>
      </c>
      <c r="C41">
        <v>8225.734375</v>
      </c>
      <c r="D41">
        <v>8309.2617190000001</v>
      </c>
      <c r="E41" s="5">
        <f t="shared" si="4"/>
        <v>83.527344000000085</v>
      </c>
      <c r="F41">
        <f t="shared" si="7"/>
        <v>8267.498047000001</v>
      </c>
      <c r="G41">
        <f>$G$80</f>
        <v>79.130280871944095</v>
      </c>
      <c r="H41">
        <f>$G$81</f>
        <v>198.92837883075867</v>
      </c>
      <c r="I41">
        <f>$E$76</f>
        <v>139.02932985135138</v>
      </c>
      <c r="J41">
        <f t="shared" si="6"/>
        <v>1.0052318343638886</v>
      </c>
      <c r="O41">
        <f t="shared" si="3"/>
        <v>1.0101543935400905</v>
      </c>
      <c r="Y41" s="5"/>
    </row>
    <row r="42" spans="2:25" x14ac:dyDescent="0.25">
      <c r="B42" s="1">
        <v>46</v>
      </c>
      <c r="C42">
        <v>8222.6181639999995</v>
      </c>
      <c r="D42">
        <v>8322.4707030000009</v>
      </c>
      <c r="E42" s="5">
        <f t="shared" si="4"/>
        <v>99.852539000001343</v>
      </c>
      <c r="F42">
        <f t="shared" si="7"/>
        <v>8272.5444334999993</v>
      </c>
      <c r="G42">
        <f>$G$80</f>
        <v>79.130280871944095</v>
      </c>
      <c r="H42">
        <f>$G$81</f>
        <v>198.92837883075867</v>
      </c>
      <c r="I42">
        <f>$E$76</f>
        <v>139.02932985135138</v>
      </c>
      <c r="J42">
        <f t="shared" si="6"/>
        <v>1.199794418789693</v>
      </c>
      <c r="O42">
        <f t="shared" si="3"/>
        <v>1.0121436429381061</v>
      </c>
      <c r="Y42" s="5"/>
    </row>
    <row r="43" spans="2:25" x14ac:dyDescent="0.25">
      <c r="B43" s="1">
        <v>47</v>
      </c>
      <c r="C43">
        <v>8225.2695309999999</v>
      </c>
      <c r="D43">
        <v>8378.1269530000009</v>
      </c>
      <c r="E43" s="5">
        <f t="shared" si="4"/>
        <v>152.85742200000095</v>
      </c>
      <c r="F43">
        <f t="shared" si="7"/>
        <v>8301.6982420000004</v>
      </c>
      <c r="G43">
        <f>$G$80</f>
        <v>79.130280871944095</v>
      </c>
      <c r="H43">
        <f>$G$81</f>
        <v>198.92837883075867</v>
      </c>
      <c r="I43">
        <f>$E$76</f>
        <v>139.02932985135138</v>
      </c>
      <c r="J43">
        <f t="shared" si="6"/>
        <v>1.8244820454202653</v>
      </c>
      <c r="O43">
        <f t="shared" si="3"/>
        <v>1.0185838800082965</v>
      </c>
      <c r="Y43" s="5"/>
    </row>
    <row r="44" spans="2:25" x14ac:dyDescent="0.25">
      <c r="B44" s="1">
        <v>48</v>
      </c>
      <c r="C44">
        <v>8208.9609380000002</v>
      </c>
      <c r="D44">
        <v>8382.7568360000005</v>
      </c>
      <c r="E44" s="5">
        <f t="shared" si="4"/>
        <v>173.79589800000031</v>
      </c>
      <c r="F44">
        <f t="shared" si="7"/>
        <v>8295.8588870000003</v>
      </c>
      <c r="G44">
        <f>$G$80</f>
        <v>79.130280871944095</v>
      </c>
      <c r="H44">
        <f>$G$81</f>
        <v>198.92837883075867</v>
      </c>
      <c r="I44">
        <f>$E$76</f>
        <v>139.02932985135138</v>
      </c>
      <c r="J44">
        <f t="shared" si="6"/>
        <v>2.0732546750447134</v>
      </c>
      <c r="O44">
        <f t="shared" si="3"/>
        <v>1.0211714855646936</v>
      </c>
      <c r="Y44" s="5"/>
    </row>
    <row r="45" spans="2:25" s="5" customFormat="1" x14ac:dyDescent="0.25">
      <c r="B45" s="1">
        <v>49</v>
      </c>
      <c r="C45" s="5">
        <v>8208.2285159999992</v>
      </c>
      <c r="D45" s="5">
        <v>8351.3789059999999</v>
      </c>
      <c r="E45" s="5">
        <f t="shared" si="4"/>
        <v>143.1503900000007</v>
      </c>
      <c r="F45" s="5">
        <f t="shared" ref="F45:F50" si="8">AVERAGE(C45,D45)</f>
        <v>8279.8037110000005</v>
      </c>
      <c r="G45">
        <f>$G$80</f>
        <v>79.130280871944095</v>
      </c>
      <c r="H45">
        <f>$G$81</f>
        <v>198.92837883075867</v>
      </c>
      <c r="I45">
        <f>$E$76</f>
        <v>139.02932985135138</v>
      </c>
      <c r="J45">
        <f t="shared" si="6"/>
        <v>1.714092865516557</v>
      </c>
      <c r="O45">
        <f t="shared" si="3"/>
        <v>1.0174398641218336</v>
      </c>
      <c r="W45"/>
      <c r="X45"/>
    </row>
    <row r="46" spans="2:25" s="5" customFormat="1" x14ac:dyDescent="0.25">
      <c r="B46" s="1">
        <v>50</v>
      </c>
      <c r="C46" s="5">
        <v>7914.3056640000004</v>
      </c>
      <c r="D46" s="5">
        <v>8036.8159180000002</v>
      </c>
      <c r="E46" s="5">
        <f t="shared" ref="E46:E75" si="9">D46-C46</f>
        <v>122.5102539999998</v>
      </c>
      <c r="F46" s="5">
        <f t="shared" si="8"/>
        <v>7975.5607909999999</v>
      </c>
      <c r="G46">
        <f>$G$80</f>
        <v>79.130280871944095</v>
      </c>
      <c r="H46">
        <f>$G$81</f>
        <v>198.92837883075867</v>
      </c>
      <c r="I46">
        <f>$E$76</f>
        <v>139.02932985135138</v>
      </c>
      <c r="J46">
        <f t="shared" ref="J46:J50" si="10">(E46/D46)*100</f>
        <v>1.5243630717684407</v>
      </c>
      <c r="O46">
        <f t="shared" ref="O46:O75" si="11">D46/C46</f>
        <v>1.015479595962191</v>
      </c>
      <c r="W46"/>
      <c r="X46"/>
    </row>
    <row r="47" spans="2:25" s="5" customFormat="1" x14ac:dyDescent="0.25">
      <c r="B47" s="1">
        <v>51</v>
      </c>
      <c r="C47" s="5">
        <v>7936.6992190000001</v>
      </c>
      <c r="D47" s="5">
        <v>8071.9057620000003</v>
      </c>
      <c r="E47" s="5">
        <f t="shared" si="9"/>
        <v>135.20654300000024</v>
      </c>
      <c r="F47" s="5">
        <f t="shared" si="8"/>
        <v>8004.3024905000002</v>
      </c>
      <c r="G47">
        <f>$G$80</f>
        <v>79.130280871944095</v>
      </c>
      <c r="H47">
        <f>$G$81</f>
        <v>198.92837883075867</v>
      </c>
      <c r="I47">
        <f>$E$76</f>
        <v>139.02932985135138</v>
      </c>
      <c r="J47">
        <f t="shared" si="10"/>
        <v>1.6750262823497051</v>
      </c>
      <c r="O47">
        <f t="shared" si="11"/>
        <v>1.0170356138325518</v>
      </c>
      <c r="W47"/>
      <c r="X47"/>
    </row>
    <row r="48" spans="2:25" x14ac:dyDescent="0.25">
      <c r="B48" s="1">
        <v>52</v>
      </c>
      <c r="C48">
        <v>7934.0307620000003</v>
      </c>
      <c r="D48">
        <v>8065.4731449999999</v>
      </c>
      <c r="E48" s="5">
        <f t="shared" si="9"/>
        <v>131.44238299999961</v>
      </c>
      <c r="F48">
        <f t="shared" si="8"/>
        <v>7999.7519535000001</v>
      </c>
      <c r="G48">
        <f>$G$80</f>
        <v>79.130280871944095</v>
      </c>
      <c r="H48">
        <f>$G$81</f>
        <v>198.92837883075867</v>
      </c>
      <c r="I48">
        <f>$E$76</f>
        <v>139.02932985135138</v>
      </c>
      <c r="J48">
        <f t="shared" si="10"/>
        <v>1.6296921536647135</v>
      </c>
      <c r="O48">
        <f t="shared" si="11"/>
        <v>1.0165669111883888</v>
      </c>
      <c r="Y48" s="5"/>
    </row>
    <row r="49" spans="2:25" x14ac:dyDescent="0.25">
      <c r="B49" s="1">
        <v>53</v>
      </c>
      <c r="C49">
        <v>7910.0747069999998</v>
      </c>
      <c r="D49">
        <v>8050.4814450000003</v>
      </c>
      <c r="E49" s="5">
        <f t="shared" si="9"/>
        <v>140.40673800000059</v>
      </c>
      <c r="F49">
        <f t="shared" si="8"/>
        <v>7980.2780760000005</v>
      </c>
      <c r="G49">
        <f>$G$80</f>
        <v>79.130280871944095</v>
      </c>
      <c r="H49">
        <f>$G$81</f>
        <v>198.92837883075867</v>
      </c>
      <c r="I49">
        <f>$E$76</f>
        <v>139.02932985135138</v>
      </c>
      <c r="J49">
        <f t="shared" si="10"/>
        <v>1.744078772918662</v>
      </c>
      <c r="O49">
        <f t="shared" si="11"/>
        <v>1.0177503681318898</v>
      </c>
      <c r="Y49" s="5"/>
    </row>
    <row r="50" spans="2:25" x14ac:dyDescent="0.25">
      <c r="B50" s="1">
        <v>54</v>
      </c>
      <c r="C50">
        <v>7917.4755859999996</v>
      </c>
      <c r="D50">
        <v>8044.0898440000001</v>
      </c>
      <c r="E50" s="5">
        <f t="shared" si="9"/>
        <v>126.61425800000052</v>
      </c>
      <c r="F50">
        <f t="shared" si="8"/>
        <v>7980.7827149999994</v>
      </c>
      <c r="G50">
        <f>$G$80</f>
        <v>79.130280871944095</v>
      </c>
      <c r="H50">
        <f>$G$81</f>
        <v>198.92837883075867</v>
      </c>
      <c r="I50">
        <f>$E$76</f>
        <v>139.02932985135138</v>
      </c>
      <c r="J50">
        <f t="shared" si="10"/>
        <v>1.574003528745278</v>
      </c>
      <c r="O50">
        <f t="shared" si="11"/>
        <v>1.0159917459327421</v>
      </c>
      <c r="Y50" s="5"/>
    </row>
    <row r="51" spans="2:25" x14ac:dyDescent="0.25">
      <c r="B51" s="1">
        <v>55</v>
      </c>
      <c r="C51">
        <v>7942.2973629999997</v>
      </c>
      <c r="D51">
        <v>8050.669922</v>
      </c>
      <c r="E51" s="5">
        <f t="shared" si="9"/>
        <v>108.37255900000036</v>
      </c>
      <c r="F51">
        <f>AVERAGE(C51,D51)</f>
        <v>7996.4836424999994</v>
      </c>
      <c r="G51">
        <f>$G$80</f>
        <v>79.130280871944095</v>
      </c>
      <c r="H51">
        <f>$G$81</f>
        <v>198.92837883075867</v>
      </c>
      <c r="I51">
        <f>$E$76</f>
        <v>139.02932985135138</v>
      </c>
      <c r="J51">
        <f t="shared" ref="J51:J75" si="12">(E51/D51)*100</f>
        <v>1.3461309437597431</v>
      </c>
      <c r="O51">
        <f t="shared" si="11"/>
        <v>1.0136449888548451</v>
      </c>
      <c r="Y51" s="5"/>
    </row>
    <row r="52" spans="2:25" x14ac:dyDescent="0.25">
      <c r="B52" s="1">
        <v>57</v>
      </c>
      <c r="C52">
        <v>7912.751953</v>
      </c>
      <c r="D52">
        <v>8061.2934569999998</v>
      </c>
      <c r="E52" s="5">
        <f t="shared" si="9"/>
        <v>148.5415039999998</v>
      </c>
      <c r="F52">
        <f t="shared" ref="F52:F75" si="13">AVERAGE(C52,D52)</f>
        <v>7987.0227049999994</v>
      </c>
      <c r="G52">
        <f>$G$80</f>
        <v>79.130280871944095</v>
      </c>
      <c r="H52">
        <f>$G$81</f>
        <v>198.92837883075867</v>
      </c>
      <c r="I52">
        <f>$E$76</f>
        <v>139.02932985135138</v>
      </c>
      <c r="J52">
        <f>(E52/D52)*100</f>
        <v>1.8426509938180486</v>
      </c>
      <c r="O52">
        <f t="shared" si="11"/>
        <v>1.0187724201241621</v>
      </c>
      <c r="Y52" s="5"/>
    </row>
    <row r="53" spans="2:25" x14ac:dyDescent="0.25">
      <c r="B53" s="1">
        <v>58</v>
      </c>
      <c r="C53">
        <v>7908.5317379999997</v>
      </c>
      <c r="D53">
        <v>8068.3286129999997</v>
      </c>
      <c r="E53" s="5">
        <f t="shared" si="9"/>
        <v>159.796875</v>
      </c>
      <c r="F53">
        <f t="shared" si="13"/>
        <v>7988.4301754999997</v>
      </c>
      <c r="G53">
        <f>$G$80</f>
        <v>79.130280871944095</v>
      </c>
      <c r="H53">
        <f>$G$81</f>
        <v>198.92837883075867</v>
      </c>
      <c r="I53">
        <f>$E$76</f>
        <v>139.02932985135138</v>
      </c>
      <c r="J53">
        <f t="shared" si="12"/>
        <v>1.9805449513115909</v>
      </c>
      <c r="O53">
        <f t="shared" si="11"/>
        <v>1.0202056311201466</v>
      </c>
      <c r="Y53" s="5"/>
    </row>
    <row r="54" spans="2:25" x14ac:dyDescent="0.25">
      <c r="B54" s="1">
        <v>59</v>
      </c>
      <c r="C54">
        <v>7981.9555659999996</v>
      </c>
      <c r="D54">
        <v>8134.7246089999999</v>
      </c>
      <c r="E54" s="5">
        <f t="shared" si="9"/>
        <v>152.76904300000024</v>
      </c>
      <c r="F54">
        <f t="shared" si="13"/>
        <v>8058.3400874999998</v>
      </c>
      <c r="G54">
        <f>$G$80</f>
        <v>79.130280871944095</v>
      </c>
      <c r="H54">
        <f>$G$81</f>
        <v>198.92837883075867</v>
      </c>
      <c r="I54">
        <f>$E$76</f>
        <v>139.02932985135138</v>
      </c>
      <c r="J54">
        <f t="shared" si="12"/>
        <v>1.8779866601873827</v>
      </c>
      <c r="O54">
        <f t="shared" si="11"/>
        <v>1.0191393001046931</v>
      </c>
      <c r="Y54" s="5"/>
    </row>
    <row r="55" spans="2:25" x14ac:dyDescent="0.25">
      <c r="B55" s="1">
        <v>60</v>
      </c>
      <c r="C55">
        <v>7979.0908200000003</v>
      </c>
      <c r="D55">
        <v>8128.0249020000001</v>
      </c>
      <c r="E55" s="5">
        <f t="shared" si="9"/>
        <v>148.93408199999976</v>
      </c>
      <c r="F55">
        <f t="shared" si="13"/>
        <v>8053.5578610000002</v>
      </c>
      <c r="G55">
        <f>$G$80</f>
        <v>79.130280871944095</v>
      </c>
      <c r="H55">
        <f>$G$81</f>
        <v>198.92837883075867</v>
      </c>
      <c r="I55">
        <f>$E$76</f>
        <v>139.02932985135138</v>
      </c>
      <c r="J55">
        <f t="shared" si="12"/>
        <v>1.8323526784883828</v>
      </c>
      <c r="O55">
        <f t="shared" si="11"/>
        <v>1.0186655454060867</v>
      </c>
      <c r="Y55" s="5"/>
    </row>
    <row r="56" spans="2:25" x14ac:dyDescent="0.25">
      <c r="B56" s="1">
        <v>61</v>
      </c>
      <c r="C56">
        <v>7982.2260740000002</v>
      </c>
      <c r="D56">
        <v>8167.1118159999996</v>
      </c>
      <c r="E56" s="5">
        <f t="shared" si="9"/>
        <v>184.88574199999948</v>
      </c>
      <c r="F56">
        <f t="shared" si="13"/>
        <v>8074.6689449999994</v>
      </c>
      <c r="G56">
        <f>$G$80</f>
        <v>79.130280871944095</v>
      </c>
      <c r="H56">
        <f>$G$81</f>
        <v>198.92837883075867</v>
      </c>
      <c r="I56">
        <f>$E$76</f>
        <v>139.02932985135138</v>
      </c>
      <c r="J56">
        <f t="shared" si="12"/>
        <v>2.2637836503939384</v>
      </c>
      <c r="O56">
        <f t="shared" si="11"/>
        <v>1.0231621781049545</v>
      </c>
      <c r="Y56" s="5"/>
    </row>
    <row r="57" spans="2:25" x14ac:dyDescent="0.25">
      <c r="B57" s="1">
        <v>62</v>
      </c>
      <c r="C57">
        <v>8000.1796880000002</v>
      </c>
      <c r="D57">
        <v>8147.0566410000001</v>
      </c>
      <c r="E57" s="5">
        <f t="shared" si="9"/>
        <v>146.87695299999996</v>
      </c>
      <c r="F57">
        <f t="shared" si="13"/>
        <v>8073.6181644999997</v>
      </c>
      <c r="G57">
        <f>$G$80</f>
        <v>79.130280871944095</v>
      </c>
      <c r="H57">
        <f>$G$81</f>
        <v>198.92837883075867</v>
      </c>
      <c r="I57">
        <f>$E$76</f>
        <v>139.02932985135138</v>
      </c>
      <c r="J57">
        <f t="shared" si="12"/>
        <v>1.8028222887372947</v>
      </c>
      <c r="O57">
        <f t="shared" si="11"/>
        <v>1.0183592067588569</v>
      </c>
      <c r="Y57" s="5"/>
    </row>
    <row r="58" spans="2:25" s="10" customFormat="1" x14ac:dyDescent="0.25">
      <c r="B58" s="1">
        <v>63</v>
      </c>
      <c r="C58" s="10">
        <v>7989.9365230000003</v>
      </c>
      <c r="D58" s="10">
        <v>8158.1665039999998</v>
      </c>
      <c r="E58" s="5">
        <f t="shared" si="9"/>
        <v>168.2299809999995</v>
      </c>
      <c r="F58">
        <f t="shared" si="13"/>
        <v>8074.0515135000005</v>
      </c>
      <c r="G58">
        <f>$G$80</f>
        <v>79.130280871944095</v>
      </c>
      <c r="H58">
        <f>$G$81</f>
        <v>198.92837883075867</v>
      </c>
      <c r="I58">
        <f>$E$76</f>
        <v>139.02932985135138</v>
      </c>
      <c r="J58">
        <f t="shared" si="12"/>
        <v>2.0621052649209268</v>
      </c>
      <c r="O58">
        <f t="shared" si="11"/>
        <v>1.0210552337325496</v>
      </c>
      <c r="Y58" s="2"/>
    </row>
    <row r="59" spans="2:25" s="10" customFormat="1" x14ac:dyDescent="0.25">
      <c r="B59" s="1">
        <v>64</v>
      </c>
      <c r="C59" s="10">
        <v>7989.3369140000004</v>
      </c>
      <c r="D59" s="10">
        <v>8154.8955079999996</v>
      </c>
      <c r="E59" s="5">
        <f t="shared" si="9"/>
        <v>165.55859399999918</v>
      </c>
      <c r="F59">
        <f t="shared" si="13"/>
        <v>8072.1162110000005</v>
      </c>
      <c r="G59">
        <f>$G$80</f>
        <v>79.130280871944095</v>
      </c>
      <c r="H59">
        <f>$G$81</f>
        <v>198.92837883075867</v>
      </c>
      <c r="I59">
        <f>$E$76</f>
        <v>139.02932985135138</v>
      </c>
      <c r="J59">
        <f t="shared" si="12"/>
        <v>2.030174314773074</v>
      </c>
      <c r="O59">
        <f t="shared" si="11"/>
        <v>1.0207224449015142</v>
      </c>
      <c r="Y59" s="2"/>
    </row>
    <row r="60" spans="2:25" s="10" customFormat="1" x14ac:dyDescent="0.25">
      <c r="B60" s="1">
        <v>67</v>
      </c>
      <c r="C60" s="10">
        <v>7987.8969729999999</v>
      </c>
      <c r="D60" s="10">
        <v>8181.2617190000001</v>
      </c>
      <c r="E60" s="5">
        <f t="shared" si="9"/>
        <v>193.3647460000002</v>
      </c>
      <c r="F60">
        <f t="shared" si="13"/>
        <v>8084.5793460000004</v>
      </c>
      <c r="G60">
        <f>$G$80</f>
        <v>79.130280871944095</v>
      </c>
      <c r="H60">
        <f>$G$81</f>
        <v>198.92837883075867</v>
      </c>
      <c r="I60">
        <f>$E$76</f>
        <v>139.02932985135138</v>
      </c>
      <c r="J60">
        <f t="shared" ref="J60:J64" si="14">(E60/D60)*100</f>
        <v>2.363507642726228</v>
      </c>
      <c r="O60">
        <f t="shared" si="11"/>
        <v>1.0242072158233382</v>
      </c>
      <c r="Y60" s="2"/>
    </row>
    <row r="61" spans="2:25" s="10" customFormat="1" x14ac:dyDescent="0.25">
      <c r="B61" s="1">
        <v>68</v>
      </c>
      <c r="C61" s="10">
        <v>6438.4838870000003</v>
      </c>
      <c r="D61" s="10">
        <v>6571.6054690000001</v>
      </c>
      <c r="E61" s="5">
        <f t="shared" si="9"/>
        <v>133.12158199999976</v>
      </c>
      <c r="F61">
        <f t="shared" si="13"/>
        <v>6505.0446780000002</v>
      </c>
      <c r="G61">
        <f>$G$80</f>
        <v>79.130280871944095</v>
      </c>
      <c r="H61">
        <f>$G$81</f>
        <v>198.92837883075867</v>
      </c>
      <c r="I61">
        <f>$E$76</f>
        <v>139.02932985135138</v>
      </c>
      <c r="J61">
        <f t="shared" si="14"/>
        <v>2.0257086738996954</v>
      </c>
      <c r="O61">
        <f t="shared" si="11"/>
        <v>1.0206759206571576</v>
      </c>
      <c r="Y61" s="2"/>
    </row>
    <row r="62" spans="2:25" s="10" customFormat="1" x14ac:dyDescent="0.25">
      <c r="B62" s="1">
        <v>69</v>
      </c>
      <c r="C62" s="10">
        <v>6434.0717770000001</v>
      </c>
      <c r="D62" s="10">
        <v>6597.6108400000003</v>
      </c>
      <c r="E62" s="5">
        <f t="shared" si="9"/>
        <v>163.53906300000017</v>
      </c>
      <c r="F62">
        <f t="shared" si="13"/>
        <v>6515.8413085000002</v>
      </c>
      <c r="G62">
        <f>$G$80</f>
        <v>79.130280871944095</v>
      </c>
      <c r="H62">
        <f>$G$81</f>
        <v>198.92837883075867</v>
      </c>
      <c r="I62">
        <f>$E$76</f>
        <v>139.02932985135138</v>
      </c>
      <c r="J62">
        <f t="shared" si="14"/>
        <v>2.4787618876896378</v>
      </c>
      <c r="O62">
        <f t="shared" si="11"/>
        <v>1.025417662200258</v>
      </c>
      <c r="Y62" s="2"/>
    </row>
    <row r="63" spans="2:25" s="10" customFormat="1" x14ac:dyDescent="0.25">
      <c r="B63" s="1">
        <v>70</v>
      </c>
      <c r="C63" s="10">
        <v>6427.1645509999998</v>
      </c>
      <c r="D63" s="10">
        <v>6597.8720700000003</v>
      </c>
      <c r="E63" s="5">
        <f t="shared" si="9"/>
        <v>170.7075190000005</v>
      </c>
      <c r="F63">
        <f t="shared" si="13"/>
        <v>6512.5183104999996</v>
      </c>
      <c r="G63">
        <f>$G$80</f>
        <v>79.130280871944095</v>
      </c>
      <c r="H63">
        <f>$G$81</f>
        <v>198.92837883075867</v>
      </c>
      <c r="I63">
        <f>$E$76</f>
        <v>139.02932985135138</v>
      </c>
      <c r="J63">
        <f t="shared" si="14"/>
        <v>2.5873117451942425</v>
      </c>
      <c r="O63">
        <f t="shared" si="11"/>
        <v>1.0265603156174741</v>
      </c>
      <c r="Y63" s="2"/>
    </row>
    <row r="64" spans="2:25" s="10" customFormat="1" x14ac:dyDescent="0.25">
      <c r="B64" s="1">
        <v>71</v>
      </c>
      <c r="C64" s="10">
        <v>6447.216797</v>
      </c>
      <c r="D64" s="10">
        <v>6555.1103519999997</v>
      </c>
      <c r="E64" s="5">
        <f t="shared" si="9"/>
        <v>107.89355499999965</v>
      </c>
      <c r="F64">
        <f t="shared" si="13"/>
        <v>6501.1635745000003</v>
      </c>
      <c r="G64">
        <f>$G$80</f>
        <v>79.130280871944095</v>
      </c>
      <c r="H64">
        <f>$G$81</f>
        <v>198.92837883075867</v>
      </c>
      <c r="I64">
        <f>$E$76</f>
        <v>139.02932985135138</v>
      </c>
      <c r="J64">
        <f t="shared" si="14"/>
        <v>1.6459456699623791</v>
      </c>
      <c r="O64">
        <f t="shared" si="11"/>
        <v>1.0167349041295159</v>
      </c>
      <c r="Y64" s="2"/>
    </row>
    <row r="65" spans="1:33" s="10" customFormat="1" x14ac:dyDescent="0.25">
      <c r="B65" s="1">
        <v>72</v>
      </c>
      <c r="C65" s="10">
        <v>6428.9521480000003</v>
      </c>
      <c r="D65" s="10">
        <v>6591.2392579999996</v>
      </c>
      <c r="E65" s="5">
        <f t="shared" si="9"/>
        <v>162.2871099999993</v>
      </c>
      <c r="F65">
        <f t="shared" si="13"/>
        <v>6510.095703</v>
      </c>
      <c r="G65">
        <f>$G$80</f>
        <v>79.130280871944095</v>
      </c>
      <c r="H65">
        <f>$G$81</f>
        <v>198.92837883075867</v>
      </c>
      <c r="I65">
        <f>$E$76</f>
        <v>139.02932985135138</v>
      </c>
      <c r="J65">
        <f t="shared" si="12"/>
        <v>2.4621638457900947</v>
      </c>
      <c r="O65">
        <f t="shared" si="11"/>
        <v>1.0252431665789401</v>
      </c>
      <c r="Y65" s="2"/>
    </row>
    <row r="66" spans="1:33" s="10" customFormat="1" x14ac:dyDescent="0.25">
      <c r="B66" s="1">
        <v>73</v>
      </c>
      <c r="C66" s="10">
        <v>6425.1904299999997</v>
      </c>
      <c r="D66" s="10">
        <v>6599.09375</v>
      </c>
      <c r="E66" s="5">
        <f t="shared" si="9"/>
        <v>173.90332000000035</v>
      </c>
      <c r="F66">
        <f t="shared" si="13"/>
        <v>6512.1420899999994</v>
      </c>
      <c r="G66">
        <f>$G$80</f>
        <v>79.130280871944095</v>
      </c>
      <c r="H66">
        <f>$G$81</f>
        <v>198.92837883075867</v>
      </c>
      <c r="I66">
        <f>$E$76</f>
        <v>139.02932985135138</v>
      </c>
      <c r="J66">
        <f t="shared" si="12"/>
        <v>2.635260637114003</v>
      </c>
      <c r="O66">
        <f t="shared" si="11"/>
        <v>1.0270658623887667</v>
      </c>
      <c r="Y66" s="2"/>
    </row>
    <row r="67" spans="1:33" s="10" customFormat="1" x14ac:dyDescent="0.25">
      <c r="B67" s="1">
        <v>74</v>
      </c>
      <c r="C67" s="10">
        <v>6417.3549800000001</v>
      </c>
      <c r="D67" s="10">
        <v>6585.1372069999998</v>
      </c>
      <c r="E67" s="5">
        <f t="shared" si="9"/>
        <v>167.78222699999969</v>
      </c>
      <c r="F67">
        <f t="shared" si="13"/>
        <v>6501.2460934999999</v>
      </c>
      <c r="G67">
        <f>$G$80</f>
        <v>79.130280871944095</v>
      </c>
      <c r="H67">
        <f>$G$81</f>
        <v>198.92837883075867</v>
      </c>
      <c r="I67">
        <f>$E$76</f>
        <v>139.02932985135138</v>
      </c>
      <c r="J67">
        <f t="shared" si="12"/>
        <v>2.5478926516769795</v>
      </c>
      <c r="O67">
        <f t="shared" si="11"/>
        <v>1.0261450749604628</v>
      </c>
      <c r="Y67" s="2"/>
    </row>
    <row r="68" spans="1:33" s="10" customFormat="1" x14ac:dyDescent="0.25">
      <c r="B68" s="1">
        <v>75</v>
      </c>
      <c r="C68" s="10">
        <v>6409.857422</v>
      </c>
      <c r="D68" s="10">
        <v>6588.3388670000004</v>
      </c>
      <c r="E68" s="5">
        <f t="shared" si="9"/>
        <v>178.48144500000035</v>
      </c>
      <c r="F68">
        <f t="shared" ref="F68:F74" si="15">AVERAGE(C68,D68)</f>
        <v>6499.0981444999998</v>
      </c>
      <c r="G68">
        <f>$G$80</f>
        <v>79.130280871944095</v>
      </c>
      <c r="H68">
        <f>$G$81</f>
        <v>198.92837883075867</v>
      </c>
      <c r="I68">
        <f>$E$76</f>
        <v>139.02932985135138</v>
      </c>
      <c r="J68">
        <f t="shared" ref="J68:J74" si="16">(E68/D68)*100</f>
        <v>2.7090507729343902</v>
      </c>
      <c r="O68">
        <f t="shared" si="11"/>
        <v>1.0278448385431185</v>
      </c>
      <c r="Y68" s="2"/>
    </row>
    <row r="69" spans="1:33" s="10" customFormat="1" x14ac:dyDescent="0.25">
      <c r="B69" s="1">
        <v>76</v>
      </c>
      <c r="C69" s="10">
        <v>6435.1616210000002</v>
      </c>
      <c r="D69" s="10">
        <v>6555.3583980000003</v>
      </c>
      <c r="E69" s="5">
        <f t="shared" si="9"/>
        <v>120.19677700000011</v>
      </c>
      <c r="F69">
        <f t="shared" si="15"/>
        <v>6495.2600094999998</v>
      </c>
      <c r="G69">
        <f>$G$80</f>
        <v>79.130280871944095</v>
      </c>
      <c r="H69">
        <f>$G$81</f>
        <v>198.92837883075867</v>
      </c>
      <c r="I69">
        <f>$E$76</f>
        <v>139.02932985135138</v>
      </c>
      <c r="J69">
        <f t="shared" si="16"/>
        <v>1.8335653018860327</v>
      </c>
      <c r="O69">
        <f t="shared" si="11"/>
        <v>1.0186781287058524</v>
      </c>
      <c r="Y69" s="2"/>
    </row>
    <row r="70" spans="1:33" s="10" customFormat="1" x14ac:dyDescent="0.25">
      <c r="B70" s="1">
        <v>77</v>
      </c>
      <c r="C70" s="10">
        <v>6434.8154299999997</v>
      </c>
      <c r="D70" s="10">
        <v>6577.6284180000002</v>
      </c>
      <c r="E70" s="5">
        <f t="shared" si="9"/>
        <v>142.81298800000059</v>
      </c>
      <c r="F70">
        <f t="shared" si="15"/>
        <v>6506.2219239999995</v>
      </c>
      <c r="G70">
        <f>$G$80</f>
        <v>79.130280871944095</v>
      </c>
      <c r="H70">
        <f>$G$81</f>
        <v>198.92837883075867</v>
      </c>
      <c r="I70">
        <f>$E$76</f>
        <v>139.02932985135138</v>
      </c>
      <c r="J70">
        <f t="shared" si="16"/>
        <v>2.1711926993198021</v>
      </c>
      <c r="O70">
        <f t="shared" si="11"/>
        <v>1.022193797095436</v>
      </c>
      <c r="Y70" s="2"/>
    </row>
    <row r="71" spans="1:33" s="10" customFormat="1" x14ac:dyDescent="0.25">
      <c r="B71" s="1">
        <v>78</v>
      </c>
      <c r="C71" s="10">
        <v>6435.5737300000001</v>
      </c>
      <c r="D71" s="10">
        <v>6625.0429690000001</v>
      </c>
      <c r="E71" s="5">
        <f t="shared" si="9"/>
        <v>189.46923900000002</v>
      </c>
      <c r="F71">
        <f t="shared" si="15"/>
        <v>6530.3083495000001</v>
      </c>
      <c r="G71">
        <f>$G$80</f>
        <v>79.130280871944095</v>
      </c>
      <c r="H71">
        <f>$G$81</f>
        <v>198.92837883075867</v>
      </c>
      <c r="I71">
        <f>$E$76</f>
        <v>139.02932985135138</v>
      </c>
      <c r="J71">
        <f t="shared" si="16"/>
        <v>2.8598944925575172</v>
      </c>
      <c r="O71">
        <f t="shared" si="11"/>
        <v>1.0294409242981355</v>
      </c>
      <c r="Y71" s="2"/>
    </row>
    <row r="72" spans="1:33" s="10" customFormat="1" x14ac:dyDescent="0.25">
      <c r="B72" s="1">
        <v>79</v>
      </c>
      <c r="C72" s="10">
        <v>6443.5249020000001</v>
      </c>
      <c r="D72" s="10">
        <v>6543.0541990000002</v>
      </c>
      <c r="E72" s="5">
        <f t="shared" si="9"/>
        <v>99.529297000000042</v>
      </c>
      <c r="F72">
        <f t="shared" si="15"/>
        <v>6493.2895504999997</v>
      </c>
      <c r="G72">
        <f>$G$80</f>
        <v>79.130280871944095</v>
      </c>
      <c r="H72">
        <f>$G$81</f>
        <v>198.92837883075867</v>
      </c>
      <c r="I72">
        <f>$E$76</f>
        <v>139.02932985135138</v>
      </c>
      <c r="J72">
        <f t="shared" si="16"/>
        <v>1.5211443153750963</v>
      </c>
      <c r="O72">
        <f t="shared" si="11"/>
        <v>1.0154464052694367</v>
      </c>
      <c r="Y72" s="2"/>
    </row>
    <row r="73" spans="1:33" s="10" customFormat="1" x14ac:dyDescent="0.25">
      <c r="B73" s="1">
        <v>80</v>
      </c>
      <c r="C73" s="10">
        <v>6436.9331050000001</v>
      </c>
      <c r="D73" s="10">
        <v>6556.9418949999999</v>
      </c>
      <c r="E73" s="5">
        <f t="shared" si="9"/>
        <v>120.00878999999986</v>
      </c>
      <c r="F73">
        <f t="shared" si="15"/>
        <v>6496.9375</v>
      </c>
      <c r="G73">
        <f>$G$80</f>
        <v>79.130280871944095</v>
      </c>
      <c r="H73">
        <f>$G$81</f>
        <v>198.92837883075867</v>
      </c>
      <c r="I73">
        <f>$E$76</f>
        <v>139.02932985135138</v>
      </c>
      <c r="J73">
        <f t="shared" si="16"/>
        <v>1.8302555051084506</v>
      </c>
      <c r="O73">
        <f t="shared" si="11"/>
        <v>1.0186437839328766</v>
      </c>
      <c r="Y73" s="2"/>
    </row>
    <row r="74" spans="1:33" s="10" customFormat="1" x14ac:dyDescent="0.25">
      <c r="B74" s="1">
        <v>81</v>
      </c>
      <c r="C74" s="10">
        <v>6432.4721680000002</v>
      </c>
      <c r="D74" s="10">
        <v>6555.3691410000001</v>
      </c>
      <c r="E74" s="5">
        <f t="shared" si="9"/>
        <v>122.89697299999989</v>
      </c>
      <c r="F74">
        <f t="shared" si="15"/>
        <v>6493.9206544999997</v>
      </c>
      <c r="G74">
        <f>$G$80</f>
        <v>79.130280871944095</v>
      </c>
      <c r="H74">
        <f>$G$81</f>
        <v>198.92837883075867</v>
      </c>
      <c r="I74">
        <f>$E$76</f>
        <v>139.02932985135138</v>
      </c>
      <c r="J74">
        <f t="shared" si="16"/>
        <v>1.874752898831451</v>
      </c>
      <c r="O74">
        <f t="shared" si="11"/>
        <v>1.0191057139137552</v>
      </c>
      <c r="Y74" s="2"/>
    </row>
    <row r="75" spans="1:33" s="10" customFormat="1" x14ac:dyDescent="0.25">
      <c r="B75" s="19">
        <v>84</v>
      </c>
      <c r="C75" s="10">
        <v>6424.515625</v>
      </c>
      <c r="D75" s="10">
        <v>6601.4521480000003</v>
      </c>
      <c r="E75" s="5">
        <f t="shared" si="9"/>
        <v>176.93652300000031</v>
      </c>
      <c r="F75">
        <f t="shared" si="13"/>
        <v>6512.9838865000002</v>
      </c>
      <c r="G75">
        <f>$G$80</f>
        <v>79.130280871944095</v>
      </c>
      <c r="H75">
        <f>$G$81</f>
        <v>198.92837883075867</v>
      </c>
      <c r="I75">
        <f>$E$76</f>
        <v>139.02932985135138</v>
      </c>
      <c r="J75">
        <f t="shared" si="12"/>
        <v>2.6802666903160941</v>
      </c>
      <c r="O75">
        <f t="shared" si="11"/>
        <v>1.0275408347224622</v>
      </c>
      <c r="Y75" s="2"/>
    </row>
    <row r="76" spans="1:33" s="9" customFormat="1" x14ac:dyDescent="0.25">
      <c r="B76" s="1">
        <f>COUNT(B2:B75)</f>
        <v>74</v>
      </c>
      <c r="E76" s="14">
        <f>AVERAGE(E2:E75)</f>
        <v>139.02932985135138</v>
      </c>
      <c r="F76" s="9" t="s">
        <v>0</v>
      </c>
      <c r="J76"/>
    </row>
    <row r="77" spans="1:33" x14ac:dyDescent="0.25">
      <c r="A77" s="2"/>
      <c r="E77" s="2">
        <f>STDEV(E2:E75)</f>
        <v>30.560739275207798</v>
      </c>
      <c r="F77" t="s">
        <v>1</v>
      </c>
      <c r="G77" s="10"/>
      <c r="H77" s="10"/>
    </row>
    <row r="79" spans="1:33" ht="15.75" thickBot="1" x14ac:dyDescent="0.3">
      <c r="F79" t="s">
        <v>4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x14ac:dyDescent="0.25">
      <c r="F80" s="7" t="s">
        <v>2</v>
      </c>
      <c r="G80" s="3">
        <f>E76-(1.96*E77)</f>
        <v>79.130280871944095</v>
      </c>
      <c r="H80" t="s">
        <v>17</v>
      </c>
      <c r="I80" s="1" t="s">
        <v>24</v>
      </c>
      <c r="J80" s="15">
        <f>E77/E76</f>
        <v>0.21981505131243173</v>
      </c>
      <c r="K80">
        <f>J80*1+0</f>
        <v>0.21981505131243173</v>
      </c>
      <c r="L80">
        <f>E76/800</f>
        <v>0.17378666231418921</v>
      </c>
      <c r="M80" t="s">
        <v>25</v>
      </c>
      <c r="N80">
        <f>Q87</f>
        <v>0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5:33" ht="15.75" thickBot="1" x14ac:dyDescent="0.3">
      <c r="F81" s="8" t="s">
        <v>3</v>
      </c>
      <c r="G81" s="4">
        <f>E76+(1.96*E77)</f>
        <v>198.92837883075867</v>
      </c>
      <c r="H81" t="s">
        <v>18</v>
      </c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5:33" x14ac:dyDescent="0.25"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5:33" x14ac:dyDescent="0.25">
      <c r="F83" t="s">
        <v>7</v>
      </c>
      <c r="P83">
        <f>(G80-G81)/2</f>
        <v>-59.89904897940729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5:33" x14ac:dyDescent="0.25">
      <c r="F84" s="11" t="s">
        <v>8</v>
      </c>
      <c r="G84">
        <f>((E77)^2)/B76</f>
        <v>12.621064662800384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5:33" x14ac:dyDescent="0.25">
      <c r="F85" s="11" t="s">
        <v>9</v>
      </c>
      <c r="G85">
        <f>((E77)^2)/(2*(B76-1))</f>
        <v>6.3969779797755368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5:33" x14ac:dyDescent="0.25">
      <c r="F86" s="12" t="s">
        <v>10</v>
      </c>
      <c r="G86" s="10" t="s">
        <v>11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5:33" x14ac:dyDescent="0.25">
      <c r="E87" s="11" t="s">
        <v>14</v>
      </c>
      <c r="F87" s="12" t="s">
        <v>12</v>
      </c>
      <c r="G87" s="10">
        <f>E77/(SQRT(B76))</f>
        <v>3.5526137790084058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5:33" ht="15.75" thickBot="1" x14ac:dyDescent="0.3">
      <c r="F88" s="13" t="s">
        <v>21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5:33" ht="15" customHeight="1" x14ac:dyDescent="0.25">
      <c r="F89" s="21" t="s">
        <v>15</v>
      </c>
      <c r="G89" s="3">
        <f>E76+(1.984*G87)</f>
        <v>146.07771558890406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5:33" ht="15.75" thickBot="1" x14ac:dyDescent="0.3">
      <c r="F90" s="22"/>
      <c r="G90" s="4">
        <f>E76-(1.984*G87)</f>
        <v>131.9809441137987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5:33" x14ac:dyDescent="0.25">
      <c r="F91" s="23" t="s">
        <v>13</v>
      </c>
      <c r="G91" s="25">
        <f>1.71*G87</f>
        <v>6.074969562104374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5:33" ht="15.75" thickBot="1" x14ac:dyDescent="0.3">
      <c r="F92" s="24"/>
      <c r="G92" s="26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5:33" x14ac:dyDescent="0.25">
      <c r="E93" t="s">
        <v>17</v>
      </c>
      <c r="F93" s="27" t="s">
        <v>16</v>
      </c>
      <c r="G93" s="3">
        <f>G80-(1.984*G91)</f>
        <v>67.077541260729021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5:33" ht="15.75" thickBot="1" x14ac:dyDescent="0.3">
      <c r="F94" s="28"/>
      <c r="G94" s="4">
        <f>G80+(1.984*G91)</f>
        <v>91.183020483159169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5:33" x14ac:dyDescent="0.25">
      <c r="E95" t="s">
        <v>18</v>
      </c>
      <c r="F95" s="27" t="s">
        <v>19</v>
      </c>
      <c r="G95" s="3">
        <f>G81-(1.984*G91)</f>
        <v>186.87563921954359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5:33" ht="15.75" thickBot="1" x14ac:dyDescent="0.3">
      <c r="F96" s="28"/>
      <c r="G96" s="4">
        <f>G81+(1.984*G91)</f>
        <v>210.98111844197376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x14ac:dyDescent="0.25"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C98" s="2"/>
      <c r="D98" s="2"/>
      <c r="E98" s="2"/>
      <c r="F98" s="20"/>
      <c r="G98" s="2"/>
      <c r="H98" s="2"/>
      <c r="I98" s="2"/>
      <c r="J98" s="2"/>
      <c r="K98" s="2"/>
      <c r="L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x14ac:dyDescent="0.25">
      <c r="C99" s="2"/>
      <c r="D99" s="2"/>
      <c r="E99" s="2"/>
      <c r="F99" s="20"/>
      <c r="G99" s="2"/>
      <c r="H99" s="2"/>
      <c r="I99" s="2"/>
      <c r="J99" s="2"/>
      <c r="K99" s="2"/>
      <c r="L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C102" s="2"/>
      <c r="D102" s="2"/>
      <c r="E102" s="2"/>
      <c r="F102" s="17"/>
      <c r="G102" s="17"/>
      <c r="H102" s="17"/>
      <c r="I102" s="17"/>
      <c r="J102" s="17"/>
      <c r="K102" s="2"/>
      <c r="L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17"/>
      <c r="G103" s="17"/>
      <c r="H103" s="17"/>
      <c r="I103" s="17"/>
      <c r="J103" s="17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17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AD120" s="10"/>
      <c r="AE120" s="10"/>
    </row>
  </sheetData>
  <mergeCells count="6">
    <mergeCell ref="F98:F99"/>
    <mergeCell ref="F89:F90"/>
    <mergeCell ref="F91:F92"/>
    <mergeCell ref="G91:G92"/>
    <mergeCell ref="F93:F94"/>
    <mergeCell ref="F95:F96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zoomScale="70" zoomScaleNormal="70" workbookViewId="0">
      <pane ySplit="4605" topLeftCell="A77"/>
      <selection activeCell="C2" sqref="C2:D80"/>
      <selection pane="bottomLeft" activeCell="D93" sqref="D9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18" t="s">
        <v>22</v>
      </c>
      <c r="D1" s="18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358.248718</v>
      </c>
      <c r="D2" s="5">
        <v>360.01223800000002</v>
      </c>
      <c r="E2" s="5">
        <f t="shared" ref="E2:E62" si="0">D2-C2</f>
        <v>1.7635200000000282</v>
      </c>
      <c r="F2">
        <f t="shared" ref="F2:F57" si="1">AVERAGE(C2,D2)</f>
        <v>359.13047800000004</v>
      </c>
      <c r="G2">
        <f>$G$85</f>
        <v>-1.0095958503531335</v>
      </c>
      <c r="H2">
        <f>$G$86</f>
        <v>4.3345833440240202</v>
      </c>
      <c r="I2">
        <f>$E$81</f>
        <v>1.6624937468354435</v>
      </c>
      <c r="J2">
        <f t="shared" ref="J2:J62" si="2">(E2/D2)*100</f>
        <v>0.48985001448757087</v>
      </c>
      <c r="O2">
        <f>D2/C2</f>
        <v>1.0049226135681524</v>
      </c>
      <c r="Y2" s="5"/>
    </row>
    <row r="3" spans="2:26" x14ac:dyDescent="0.25">
      <c r="B3" s="1">
        <v>2</v>
      </c>
      <c r="C3" s="5">
        <v>358.38690200000002</v>
      </c>
      <c r="D3" s="5">
        <v>360.18884300000002</v>
      </c>
      <c r="E3" s="5">
        <f t="shared" si="0"/>
        <v>1.8019409999999993</v>
      </c>
      <c r="F3">
        <f t="shared" si="1"/>
        <v>359.28787250000005</v>
      </c>
      <c r="G3">
        <f>$G$85</f>
        <v>-1.0095958503531335</v>
      </c>
      <c r="H3">
        <f>$G$86</f>
        <v>4.3345833440240202</v>
      </c>
      <c r="I3">
        <f>$E$81</f>
        <v>1.6624937468354435</v>
      </c>
      <c r="J3">
        <f t="shared" si="2"/>
        <v>0.50027673955464502</v>
      </c>
      <c r="L3" s="16"/>
      <c r="O3">
        <f t="shared" ref="O3:O63" si="3">D3/C3</f>
        <v>1.0050279209143642</v>
      </c>
      <c r="Y3" s="5"/>
    </row>
    <row r="4" spans="2:26" x14ac:dyDescent="0.25">
      <c r="B4" s="1">
        <v>3</v>
      </c>
      <c r="C4" s="5">
        <v>358.225708</v>
      </c>
      <c r="D4" s="5">
        <v>360.001465</v>
      </c>
      <c r="E4" s="5">
        <f t="shared" si="0"/>
        <v>1.7757569999999987</v>
      </c>
      <c r="F4">
        <f t="shared" si="1"/>
        <v>359.1135865</v>
      </c>
      <c r="G4">
        <f>$G$85</f>
        <v>-1.0095958503531335</v>
      </c>
      <c r="H4">
        <f>$G$86</f>
        <v>4.3345833440240202</v>
      </c>
      <c r="I4">
        <f>$E$81</f>
        <v>1.6624937468354435</v>
      </c>
      <c r="J4">
        <f t="shared" si="2"/>
        <v>0.49326382602359653</v>
      </c>
      <c r="O4">
        <f t="shared" si="3"/>
        <v>1.0049570897909985</v>
      </c>
      <c r="Y4" s="5"/>
    </row>
    <row r="5" spans="2:26" x14ac:dyDescent="0.25">
      <c r="B5" s="1">
        <v>4</v>
      </c>
      <c r="C5" s="5">
        <v>359.85443099999998</v>
      </c>
      <c r="D5" s="5">
        <v>360.92843599999998</v>
      </c>
      <c r="E5" s="5">
        <f t="shared" si="0"/>
        <v>1.0740049999999997</v>
      </c>
      <c r="F5">
        <f t="shared" si="1"/>
        <v>360.39143349999995</v>
      </c>
      <c r="G5">
        <f>$G$85</f>
        <v>-1.0095958503531335</v>
      </c>
      <c r="H5">
        <f>$G$86</f>
        <v>4.3345833440240202</v>
      </c>
      <c r="I5">
        <f>$E$81</f>
        <v>1.6624937468354435</v>
      </c>
      <c r="J5">
        <f t="shared" si="2"/>
        <v>0.29756729946320987</v>
      </c>
      <c r="O5">
        <f t="shared" si="3"/>
        <v>1.0029845540515243</v>
      </c>
      <c r="Y5" s="5"/>
    </row>
    <row r="6" spans="2:26" x14ac:dyDescent="0.25">
      <c r="B6" s="1">
        <v>5</v>
      </c>
      <c r="C6" s="5">
        <v>359.67867999999999</v>
      </c>
      <c r="D6" s="5">
        <v>361.074951</v>
      </c>
      <c r="E6" s="5">
        <f t="shared" si="0"/>
        <v>1.3962710000000129</v>
      </c>
      <c r="F6">
        <f t="shared" si="1"/>
        <v>360.37681550000002</v>
      </c>
      <c r="G6">
        <f>$G$85</f>
        <v>-1.0095958503531335</v>
      </c>
      <c r="H6">
        <f>$G$86</f>
        <v>4.3345833440240202</v>
      </c>
      <c r="I6">
        <f>$E$81</f>
        <v>1.6624937468354435</v>
      </c>
      <c r="J6">
        <f t="shared" si="2"/>
        <v>0.38669838384884608</v>
      </c>
      <c r="O6">
        <f t="shared" si="3"/>
        <v>1.0038819954521632</v>
      </c>
      <c r="Y6" s="5"/>
    </row>
    <row r="7" spans="2:26" x14ac:dyDescent="0.25">
      <c r="B7" s="1">
        <v>6</v>
      </c>
      <c r="C7" s="5">
        <v>359.662598</v>
      </c>
      <c r="D7" s="5">
        <v>360.60791</v>
      </c>
      <c r="E7" s="5">
        <f t="shared" si="0"/>
        <v>0.94531200000000126</v>
      </c>
      <c r="F7">
        <f t="shared" si="1"/>
        <v>360.13525400000003</v>
      </c>
      <c r="G7">
        <f>$G$85</f>
        <v>-1.0095958503531335</v>
      </c>
      <c r="H7">
        <f>$G$86</f>
        <v>4.3345833440240202</v>
      </c>
      <c r="I7">
        <f>$E$81</f>
        <v>1.6624937468354435</v>
      </c>
      <c r="J7">
        <f t="shared" si="2"/>
        <v>0.2621440001135863</v>
      </c>
      <c r="O7">
        <f t="shared" si="3"/>
        <v>1.0026283300105618</v>
      </c>
      <c r="Y7" s="5"/>
    </row>
    <row r="8" spans="2:26" x14ac:dyDescent="0.25">
      <c r="B8" s="1">
        <v>7</v>
      </c>
      <c r="C8" s="5">
        <v>358.47418199999998</v>
      </c>
      <c r="D8" s="5">
        <v>360.18438700000002</v>
      </c>
      <c r="E8" s="5">
        <f t="shared" si="0"/>
        <v>1.7102050000000304</v>
      </c>
      <c r="F8">
        <f t="shared" si="1"/>
        <v>359.32928449999997</v>
      </c>
      <c r="G8">
        <f>$G$85</f>
        <v>-1.0095958503531335</v>
      </c>
      <c r="H8">
        <f>$G$86</f>
        <v>4.3345833440240202</v>
      </c>
      <c r="I8">
        <f>$E$81</f>
        <v>1.6624937468354435</v>
      </c>
      <c r="J8">
        <f t="shared" si="2"/>
        <v>0.47481375143560295</v>
      </c>
      <c r="O8">
        <f t="shared" si="3"/>
        <v>1.0047707898807621</v>
      </c>
      <c r="Y8" s="5"/>
    </row>
    <row r="9" spans="2:26" x14ac:dyDescent="0.25">
      <c r="B9" s="1">
        <v>8</v>
      </c>
      <c r="C9" s="5">
        <v>362.11700400000001</v>
      </c>
      <c r="D9" s="5">
        <v>360.585419</v>
      </c>
      <c r="E9" s="5">
        <f t="shared" si="0"/>
        <v>-1.5315850000000069</v>
      </c>
      <c r="F9">
        <f t="shared" si="1"/>
        <v>361.35121149999998</v>
      </c>
      <c r="G9">
        <f>$G$85</f>
        <v>-1.0095958503531335</v>
      </c>
      <c r="H9">
        <f>$G$86</f>
        <v>4.3345833440240202</v>
      </c>
      <c r="I9">
        <f>$E$81</f>
        <v>1.6624937468354435</v>
      </c>
      <c r="J9">
        <f t="shared" si="2"/>
        <v>-0.42474956537274927</v>
      </c>
      <c r="O9">
        <f t="shared" si="3"/>
        <v>0.99577046925970925</v>
      </c>
      <c r="Y9" s="5"/>
    </row>
    <row r="10" spans="2:26" x14ac:dyDescent="0.25">
      <c r="B10" s="1">
        <v>9</v>
      </c>
      <c r="C10" s="5">
        <v>361.34670999999997</v>
      </c>
      <c r="D10" s="5">
        <v>360.02911399999999</v>
      </c>
      <c r="E10" s="5">
        <f t="shared" si="0"/>
        <v>-1.3175959999999804</v>
      </c>
      <c r="F10">
        <f t="shared" si="1"/>
        <v>360.68791199999998</v>
      </c>
      <c r="G10">
        <f>$G$85</f>
        <v>-1.0095958503531335</v>
      </c>
      <c r="H10">
        <f>$G$86</f>
        <v>4.3345833440240202</v>
      </c>
      <c r="I10">
        <f>$E$81</f>
        <v>1.6624937468354435</v>
      </c>
      <c r="J10">
        <f t="shared" si="2"/>
        <v>-0.36596929213896306</v>
      </c>
      <c r="O10">
        <f t="shared" si="3"/>
        <v>0.99635365159406053</v>
      </c>
      <c r="Y10" s="5"/>
    </row>
    <row r="11" spans="2:26" x14ac:dyDescent="0.25">
      <c r="B11" s="1">
        <v>10</v>
      </c>
      <c r="C11" s="5">
        <v>356.99838299999999</v>
      </c>
      <c r="D11" s="5">
        <v>357.55078099999997</v>
      </c>
      <c r="E11" s="5">
        <f t="shared" si="0"/>
        <v>0.5523979999999824</v>
      </c>
      <c r="F11">
        <f t="shared" si="1"/>
        <v>357.27458200000001</v>
      </c>
      <c r="G11">
        <f>$G$85</f>
        <v>-1.0095958503531335</v>
      </c>
      <c r="H11">
        <f>$G$86</f>
        <v>4.3345833440240202</v>
      </c>
      <c r="I11">
        <f>$E$81</f>
        <v>1.6624937468354435</v>
      </c>
      <c r="J11">
        <f t="shared" si="2"/>
        <v>0.15449497787559927</v>
      </c>
      <c r="O11">
        <f t="shared" si="3"/>
        <v>1.0015473403418749</v>
      </c>
      <c r="Y11" s="5"/>
    </row>
    <row r="12" spans="2:26" x14ac:dyDescent="0.25">
      <c r="B12" s="1">
        <v>11</v>
      </c>
      <c r="C12" s="5">
        <v>356.181061</v>
      </c>
      <c r="D12" s="5">
        <v>357.04473899999999</v>
      </c>
      <c r="E12" s="5">
        <f t="shared" si="0"/>
        <v>0.86367799999999306</v>
      </c>
      <c r="F12">
        <f t="shared" si="1"/>
        <v>356.61289999999997</v>
      </c>
      <c r="G12">
        <f>$G$85</f>
        <v>-1.0095958503531335</v>
      </c>
      <c r="H12">
        <f>$G$86</f>
        <v>4.3345833440240202</v>
      </c>
      <c r="I12">
        <f>$E$81</f>
        <v>1.6624937468354435</v>
      </c>
      <c r="J12">
        <f t="shared" si="2"/>
        <v>0.24189629636301491</v>
      </c>
      <c r="O12">
        <f t="shared" si="3"/>
        <v>1.0024248285340471</v>
      </c>
      <c r="Y12" s="5"/>
    </row>
    <row r="13" spans="2:26" x14ac:dyDescent="0.25">
      <c r="B13" s="1">
        <v>12</v>
      </c>
      <c r="C13" s="5">
        <v>359.80096400000002</v>
      </c>
      <c r="D13" s="5">
        <v>358.54278599999998</v>
      </c>
      <c r="E13" s="5">
        <f t="shared" si="0"/>
        <v>-1.2581780000000435</v>
      </c>
      <c r="F13">
        <f t="shared" si="1"/>
        <v>359.171875</v>
      </c>
      <c r="G13">
        <f>$G$85</f>
        <v>-1.0095958503531335</v>
      </c>
      <c r="H13">
        <f>$G$86</f>
        <v>4.3345833440240202</v>
      </c>
      <c r="I13">
        <f>$E$81</f>
        <v>1.6624937468354435</v>
      </c>
      <c r="J13">
        <f t="shared" si="2"/>
        <v>-0.35091432574522463</v>
      </c>
      <c r="O13">
        <f t="shared" si="3"/>
        <v>0.9965031277681623</v>
      </c>
      <c r="Y13" s="5"/>
    </row>
    <row r="14" spans="2:26" x14ac:dyDescent="0.25">
      <c r="B14" s="1">
        <v>13</v>
      </c>
      <c r="C14" s="5">
        <v>358.82406600000002</v>
      </c>
      <c r="D14" s="5">
        <v>358.96124300000002</v>
      </c>
      <c r="E14" s="5">
        <f t="shared" si="0"/>
        <v>0.13717700000000832</v>
      </c>
      <c r="F14">
        <f t="shared" si="1"/>
        <v>358.89265450000005</v>
      </c>
      <c r="G14">
        <f>$G$85</f>
        <v>-1.0095958503531335</v>
      </c>
      <c r="H14">
        <f>$G$86</f>
        <v>4.3345833440240202</v>
      </c>
      <c r="I14">
        <f>$E$81</f>
        <v>1.6624937468354435</v>
      </c>
      <c r="J14">
        <f t="shared" si="2"/>
        <v>3.8214989131851299E-2</v>
      </c>
      <c r="O14">
        <f t="shared" si="3"/>
        <v>1.0003822959856878</v>
      </c>
      <c r="Y14" s="5"/>
    </row>
    <row r="15" spans="2:26" x14ac:dyDescent="0.25">
      <c r="B15" s="1">
        <v>14</v>
      </c>
      <c r="C15" s="5">
        <v>358.495789</v>
      </c>
      <c r="D15" s="5">
        <v>358.70617700000003</v>
      </c>
      <c r="E15" s="5">
        <f t="shared" si="0"/>
        <v>0.21038800000002311</v>
      </c>
      <c r="F15">
        <f t="shared" si="1"/>
        <v>358.60098300000004</v>
      </c>
      <c r="G15">
        <f>$G$85</f>
        <v>-1.0095958503531335</v>
      </c>
      <c r="H15">
        <f>$G$86</f>
        <v>4.3345833440240202</v>
      </c>
      <c r="I15">
        <f>$E$81</f>
        <v>1.6624937468354435</v>
      </c>
      <c r="J15">
        <f t="shared" si="2"/>
        <v>5.8651903281839252E-2</v>
      </c>
      <c r="O15">
        <f t="shared" si="3"/>
        <v>1.0005868632392778</v>
      </c>
      <c r="Y15" s="5"/>
    </row>
    <row r="16" spans="2:26" x14ac:dyDescent="0.25">
      <c r="B16" s="1">
        <v>15</v>
      </c>
      <c r="C16">
        <v>359.79699699999998</v>
      </c>
      <c r="D16">
        <v>357.45294200000001</v>
      </c>
      <c r="E16" s="5">
        <f t="shared" si="0"/>
        <v>-2.3440549999999689</v>
      </c>
      <c r="F16">
        <f t="shared" si="1"/>
        <v>358.62496950000002</v>
      </c>
      <c r="G16">
        <f>$G$85</f>
        <v>-1.0095958503531335</v>
      </c>
      <c r="H16">
        <f>$G$86</f>
        <v>4.3345833440240202</v>
      </c>
      <c r="I16">
        <f>$E$81</f>
        <v>1.6624937468354435</v>
      </c>
      <c r="J16">
        <f t="shared" si="2"/>
        <v>-0.65576603926789578</v>
      </c>
      <c r="O16">
        <f t="shared" si="3"/>
        <v>0.99348506235587075</v>
      </c>
      <c r="Y16" s="5"/>
    </row>
    <row r="17" spans="2:25" x14ac:dyDescent="0.25">
      <c r="B17" s="1">
        <v>16</v>
      </c>
      <c r="C17">
        <v>358.91677900000002</v>
      </c>
      <c r="D17">
        <v>358.37661700000001</v>
      </c>
      <c r="E17" s="5">
        <f t="shared" si="0"/>
        <v>-0.54016200000000936</v>
      </c>
      <c r="F17">
        <f t="shared" si="1"/>
        <v>358.64669800000001</v>
      </c>
      <c r="G17">
        <f>$G$85</f>
        <v>-1.0095958503531335</v>
      </c>
      <c r="H17">
        <f>$G$86</f>
        <v>4.3345833440240202</v>
      </c>
      <c r="I17">
        <f>$E$81</f>
        <v>1.6624937468354435</v>
      </c>
      <c r="J17">
        <f t="shared" si="2"/>
        <v>-0.15072467744177889</v>
      </c>
      <c r="O17">
        <f t="shared" si="3"/>
        <v>0.99849502159942205</v>
      </c>
      <c r="Y17" s="5"/>
    </row>
    <row r="18" spans="2:25" x14ac:dyDescent="0.25">
      <c r="B18" s="1">
        <v>17</v>
      </c>
      <c r="C18">
        <v>359.08578499999999</v>
      </c>
      <c r="D18">
        <v>359.06530800000002</v>
      </c>
      <c r="E18" s="5">
        <f t="shared" si="0"/>
        <v>-2.0476999999971213E-2</v>
      </c>
      <c r="F18">
        <f t="shared" si="1"/>
        <v>359.07554649999997</v>
      </c>
      <c r="G18">
        <f>$G$85</f>
        <v>-1.0095958503531335</v>
      </c>
      <c r="H18">
        <f>$G$86</f>
        <v>4.3345833440240202</v>
      </c>
      <c r="I18">
        <f>$E$81</f>
        <v>1.6624937468354435</v>
      </c>
      <c r="J18">
        <f t="shared" si="2"/>
        <v>-5.7028622770683296E-3</v>
      </c>
      <c r="O18">
        <f t="shared" si="3"/>
        <v>0.9999429746293077</v>
      </c>
      <c r="Y18" s="5"/>
    </row>
    <row r="19" spans="2:25" x14ac:dyDescent="0.25">
      <c r="B19" s="1">
        <v>18</v>
      </c>
      <c r="C19">
        <v>330.05624399999999</v>
      </c>
      <c r="D19">
        <v>329.68398999999999</v>
      </c>
      <c r="E19" s="5">
        <f t="shared" si="0"/>
        <v>-0.37225399999999809</v>
      </c>
      <c r="F19">
        <f t="shared" si="1"/>
        <v>329.87011699999999</v>
      </c>
      <c r="G19">
        <f>$G$85</f>
        <v>-1.0095958503531335</v>
      </c>
      <c r="H19">
        <f>$G$86</f>
        <v>4.3345833440240202</v>
      </c>
      <c r="I19">
        <f>$E$81</f>
        <v>1.6624937468354435</v>
      </c>
      <c r="J19">
        <f t="shared" si="2"/>
        <v>-0.11291236799214852</v>
      </c>
      <c r="O19">
        <f t="shared" si="3"/>
        <v>0.99887214980244399</v>
      </c>
      <c r="Y19" s="5"/>
    </row>
    <row r="20" spans="2:25" x14ac:dyDescent="0.25">
      <c r="B20" s="1">
        <v>19</v>
      </c>
      <c r="C20">
        <v>330.512451</v>
      </c>
      <c r="D20">
        <v>331.04855300000003</v>
      </c>
      <c r="E20" s="5">
        <f t="shared" si="0"/>
        <v>0.53610200000002806</v>
      </c>
      <c r="F20">
        <f t="shared" si="1"/>
        <v>330.78050200000001</v>
      </c>
      <c r="G20">
        <f>$G$85</f>
        <v>-1.0095958503531335</v>
      </c>
      <c r="H20">
        <f>$G$86</f>
        <v>4.3345833440240202</v>
      </c>
      <c r="I20">
        <f>$E$81</f>
        <v>1.6624937468354435</v>
      </c>
      <c r="J20">
        <f t="shared" si="2"/>
        <v>0.16194059606719624</v>
      </c>
      <c r="O20">
        <f t="shared" si="3"/>
        <v>1.0016220326900787</v>
      </c>
      <c r="Y20" s="5"/>
    </row>
    <row r="21" spans="2:25" x14ac:dyDescent="0.25">
      <c r="B21" s="1">
        <v>20</v>
      </c>
      <c r="C21">
        <v>329.64178500000003</v>
      </c>
      <c r="D21">
        <v>330.43521099999998</v>
      </c>
      <c r="E21" s="5">
        <f t="shared" si="0"/>
        <v>0.793425999999954</v>
      </c>
      <c r="F21">
        <f t="shared" si="1"/>
        <v>330.038498</v>
      </c>
      <c r="G21">
        <f>$G$85</f>
        <v>-1.0095958503531335</v>
      </c>
      <c r="H21">
        <f>$G$86</f>
        <v>4.3345833440240202</v>
      </c>
      <c r="I21">
        <f>$E$81</f>
        <v>1.6624937468354435</v>
      </c>
      <c r="J21">
        <f t="shared" si="2"/>
        <v>0.24011545186083516</v>
      </c>
      <c r="O21">
        <f t="shared" si="3"/>
        <v>1.0024069339389117</v>
      </c>
      <c r="Y21" s="5"/>
    </row>
    <row r="22" spans="2:25" x14ac:dyDescent="0.25">
      <c r="B22" s="1">
        <v>21</v>
      </c>
      <c r="C22">
        <v>329.19439699999998</v>
      </c>
      <c r="D22">
        <v>330.21005200000002</v>
      </c>
      <c r="E22" s="5">
        <f t="shared" si="0"/>
        <v>1.0156550000000379</v>
      </c>
      <c r="F22">
        <f t="shared" si="1"/>
        <v>329.7022245</v>
      </c>
      <c r="G22">
        <f>$G$85</f>
        <v>-1.0095958503531335</v>
      </c>
      <c r="H22">
        <f>$G$86</f>
        <v>4.3345833440240202</v>
      </c>
      <c r="I22">
        <f>$E$81</f>
        <v>1.6624937468354435</v>
      </c>
      <c r="J22">
        <f t="shared" si="2"/>
        <v>0.30757846220866647</v>
      </c>
      <c r="O22">
        <f t="shared" si="3"/>
        <v>1.0030852742612142</v>
      </c>
      <c r="Y22" s="5"/>
    </row>
    <row r="23" spans="2:25" x14ac:dyDescent="0.25">
      <c r="B23" s="1">
        <v>22</v>
      </c>
      <c r="C23">
        <v>328.98022500000002</v>
      </c>
      <c r="D23">
        <v>329.90655500000003</v>
      </c>
      <c r="E23" s="5">
        <f t="shared" si="0"/>
        <v>0.9263300000000072</v>
      </c>
      <c r="F23">
        <f t="shared" si="1"/>
        <v>329.44339000000002</v>
      </c>
      <c r="G23">
        <f>$G$85</f>
        <v>-1.0095958503531335</v>
      </c>
      <c r="H23">
        <f>$G$86</f>
        <v>4.3345833440240202</v>
      </c>
      <c r="I23">
        <f>$E$81</f>
        <v>1.6624937468354435</v>
      </c>
      <c r="J23">
        <f t="shared" si="2"/>
        <v>0.28078556971988844</v>
      </c>
      <c r="O23">
        <f t="shared" si="3"/>
        <v>1.0028157619504334</v>
      </c>
      <c r="Y23" s="5"/>
    </row>
    <row r="24" spans="2:25" x14ac:dyDescent="0.25">
      <c r="B24" s="1">
        <v>23</v>
      </c>
      <c r="C24">
        <v>329.92742900000002</v>
      </c>
      <c r="D24">
        <v>329.71160900000001</v>
      </c>
      <c r="E24" s="5">
        <f t="shared" si="0"/>
        <v>-0.21582000000000789</v>
      </c>
      <c r="F24">
        <f t="shared" si="1"/>
        <v>329.81951900000001</v>
      </c>
      <c r="G24">
        <f>$G$85</f>
        <v>-1.0095958503531335</v>
      </c>
      <c r="H24">
        <f>$G$86</f>
        <v>4.3345833440240202</v>
      </c>
      <c r="I24">
        <f>$E$81</f>
        <v>1.6624937468354435</v>
      </c>
      <c r="J24">
        <f t="shared" si="2"/>
        <v>-6.5457203843862194E-2</v>
      </c>
      <c r="O24">
        <f t="shared" si="3"/>
        <v>0.99934585614583737</v>
      </c>
      <c r="Y24" s="5"/>
    </row>
    <row r="25" spans="2:25" x14ac:dyDescent="0.25">
      <c r="B25" s="1">
        <v>24</v>
      </c>
      <c r="C25">
        <v>330.37014799999997</v>
      </c>
      <c r="D25">
        <v>330.100616</v>
      </c>
      <c r="E25" s="5">
        <f t="shared" si="0"/>
        <v>-0.26953199999996968</v>
      </c>
      <c r="F25">
        <f t="shared" si="1"/>
        <v>330.23538199999996</v>
      </c>
      <c r="G25">
        <f>$G$85</f>
        <v>-1.0095958503531335</v>
      </c>
      <c r="H25">
        <f>$G$86</f>
        <v>4.3345833440240202</v>
      </c>
      <c r="I25">
        <f>$E$81</f>
        <v>1.6624937468354435</v>
      </c>
      <c r="J25">
        <f t="shared" si="2"/>
        <v>-8.165146835108289E-2</v>
      </c>
      <c r="O25">
        <f t="shared" si="3"/>
        <v>0.99918415146879447</v>
      </c>
      <c r="Y25" s="5"/>
    </row>
    <row r="26" spans="2:25" x14ac:dyDescent="0.25">
      <c r="B26" s="1">
        <v>25</v>
      </c>
      <c r="C26">
        <v>330.21679699999999</v>
      </c>
      <c r="D26">
        <v>329.78207400000002</v>
      </c>
      <c r="E26" s="5">
        <f t="shared" si="0"/>
        <v>-0.43472299999996267</v>
      </c>
      <c r="F26">
        <f t="shared" si="1"/>
        <v>329.9994355</v>
      </c>
      <c r="G26">
        <f>$G$85</f>
        <v>-1.0095958503531335</v>
      </c>
      <c r="H26">
        <f>$G$86</f>
        <v>4.3345833440240202</v>
      </c>
      <c r="I26">
        <f>$E$81</f>
        <v>1.6624937468354435</v>
      </c>
      <c r="J26">
        <f t="shared" si="2"/>
        <v>-0.1318212948105732</v>
      </c>
      <c r="O26">
        <f t="shared" si="3"/>
        <v>0.99868352244964709</v>
      </c>
      <c r="Y26" s="5"/>
    </row>
    <row r="27" spans="2:25" x14ac:dyDescent="0.25">
      <c r="B27" s="1">
        <v>26</v>
      </c>
      <c r="C27">
        <v>445.50225799999998</v>
      </c>
      <c r="D27">
        <v>446.53250100000002</v>
      </c>
      <c r="E27" s="5">
        <f t="shared" si="0"/>
        <v>1.0302430000000413</v>
      </c>
      <c r="F27">
        <f t="shared" si="1"/>
        <v>446.0173795</v>
      </c>
      <c r="G27">
        <f>$G$85</f>
        <v>-1.0095958503531335</v>
      </c>
      <c r="H27">
        <f>$G$86</f>
        <v>4.3345833440240202</v>
      </c>
      <c r="I27">
        <f>$E$81</f>
        <v>1.6624937468354435</v>
      </c>
      <c r="J27">
        <f t="shared" si="2"/>
        <v>0.23072071969964877</v>
      </c>
      <c r="O27">
        <f t="shared" si="3"/>
        <v>1.0023125427121855</v>
      </c>
      <c r="Y27" s="5"/>
    </row>
    <row r="28" spans="2:25" x14ac:dyDescent="0.25">
      <c r="B28" s="1">
        <v>27</v>
      </c>
      <c r="C28">
        <v>444.31976300000002</v>
      </c>
      <c r="D28">
        <v>447.43087800000001</v>
      </c>
      <c r="E28" s="5">
        <f t="shared" si="0"/>
        <v>3.1111149999999839</v>
      </c>
      <c r="F28">
        <f t="shared" si="1"/>
        <v>445.87532050000004</v>
      </c>
      <c r="G28">
        <f>$G$85</f>
        <v>-1.0095958503531335</v>
      </c>
      <c r="H28">
        <f>$G$86</f>
        <v>4.3345833440240202</v>
      </c>
      <c r="I28">
        <f>$E$81</f>
        <v>1.6624937468354435</v>
      </c>
      <c r="J28">
        <f t="shared" si="2"/>
        <v>0.69532863129754396</v>
      </c>
      <c r="O28">
        <f t="shared" si="3"/>
        <v>1.0070019730362523</v>
      </c>
      <c r="Y28" s="5"/>
    </row>
    <row r="29" spans="2:25" x14ac:dyDescent="0.25">
      <c r="B29" s="1">
        <v>28</v>
      </c>
      <c r="C29">
        <v>444.30767800000001</v>
      </c>
      <c r="D29">
        <v>446.60943600000002</v>
      </c>
      <c r="E29" s="5">
        <f t="shared" si="0"/>
        <v>2.3017580000000066</v>
      </c>
      <c r="F29">
        <f t="shared" si="1"/>
        <v>445.45855700000004</v>
      </c>
      <c r="G29">
        <f>$G$85</f>
        <v>-1.0095958503531335</v>
      </c>
      <c r="H29">
        <f>$G$86</f>
        <v>4.3345833440240202</v>
      </c>
      <c r="I29">
        <f>$E$81</f>
        <v>1.6624937468354435</v>
      </c>
      <c r="J29">
        <f t="shared" si="2"/>
        <v>0.5153849906565805</v>
      </c>
      <c r="O29">
        <f t="shared" si="3"/>
        <v>1.0051805496820607</v>
      </c>
      <c r="Y29" s="5"/>
    </row>
    <row r="30" spans="2:25" x14ac:dyDescent="0.25">
      <c r="B30" s="1">
        <v>29</v>
      </c>
      <c r="C30">
        <v>445.63568099999998</v>
      </c>
      <c r="D30">
        <v>445.67413299999998</v>
      </c>
      <c r="E30" s="5">
        <f t="shared" si="0"/>
        <v>3.8452000000006592E-2</v>
      </c>
      <c r="F30">
        <f t="shared" si="1"/>
        <v>445.65490699999998</v>
      </c>
      <c r="G30">
        <f>$G$85</f>
        <v>-1.0095958503531335</v>
      </c>
      <c r="H30">
        <f>$G$86</f>
        <v>4.3345833440240202</v>
      </c>
      <c r="I30">
        <f>$E$81</f>
        <v>1.6624937468354435</v>
      </c>
      <c r="J30">
        <f t="shared" si="2"/>
        <v>8.6278285304941839E-3</v>
      </c>
      <c r="O30">
        <f t="shared" si="3"/>
        <v>1.0000862857298898</v>
      </c>
      <c r="Y30" s="5"/>
    </row>
    <row r="31" spans="2:25" x14ac:dyDescent="0.25">
      <c r="B31" s="1">
        <v>30</v>
      </c>
      <c r="C31">
        <v>445.76730300000003</v>
      </c>
      <c r="D31">
        <v>446.089539</v>
      </c>
      <c r="E31" s="5">
        <f t="shared" si="0"/>
        <v>0.32223599999997532</v>
      </c>
      <c r="F31">
        <f t="shared" si="1"/>
        <v>445.92842100000001</v>
      </c>
      <c r="G31">
        <f>$G$85</f>
        <v>-1.0095958503531335</v>
      </c>
      <c r="H31">
        <f>$G$86</f>
        <v>4.3345833440240202</v>
      </c>
      <c r="I31">
        <f>$E$81</f>
        <v>1.6624937468354435</v>
      </c>
      <c r="J31">
        <f t="shared" si="2"/>
        <v>7.2235722165180677E-2</v>
      </c>
      <c r="O31">
        <f t="shared" si="3"/>
        <v>1.0007228793988059</v>
      </c>
      <c r="Y31" s="5"/>
    </row>
    <row r="32" spans="2:25" x14ac:dyDescent="0.25">
      <c r="B32" s="1">
        <v>31</v>
      </c>
      <c r="C32">
        <v>444.38024899999999</v>
      </c>
      <c r="D32">
        <v>445.55721999999997</v>
      </c>
      <c r="E32" s="5">
        <f t="shared" si="0"/>
        <v>1.1769709999999804</v>
      </c>
      <c r="F32">
        <f t="shared" si="1"/>
        <v>444.96873449999998</v>
      </c>
      <c r="G32">
        <f>$G$85</f>
        <v>-1.0095958503531335</v>
      </c>
      <c r="H32">
        <f>$G$86</f>
        <v>4.3345833440240202</v>
      </c>
      <c r="I32">
        <f>$E$81</f>
        <v>1.6624937468354435</v>
      </c>
      <c r="J32">
        <f t="shared" si="2"/>
        <v>0.26415709299918438</v>
      </c>
      <c r="O32">
        <f t="shared" si="3"/>
        <v>1.0026485673083998</v>
      </c>
      <c r="Y32" s="5"/>
    </row>
    <row r="33" spans="2:25" x14ac:dyDescent="0.25">
      <c r="B33" s="1">
        <v>32</v>
      </c>
      <c r="C33">
        <v>444.13424700000002</v>
      </c>
      <c r="D33">
        <v>445.44509900000003</v>
      </c>
      <c r="E33" s="5">
        <f t="shared" si="0"/>
        <v>1.3108520000000112</v>
      </c>
      <c r="F33">
        <f t="shared" si="1"/>
        <v>444.78967299999999</v>
      </c>
      <c r="G33">
        <f>$G$85</f>
        <v>-1.0095958503531335</v>
      </c>
      <c r="H33">
        <f>$G$86</f>
        <v>4.3345833440240202</v>
      </c>
      <c r="I33">
        <f>$E$81</f>
        <v>1.6624937468354435</v>
      </c>
      <c r="J33">
        <f t="shared" si="2"/>
        <v>0.2942791385386892</v>
      </c>
      <c r="O33">
        <f t="shared" si="3"/>
        <v>1.0029514769663777</v>
      </c>
      <c r="Y33" s="5"/>
    </row>
    <row r="34" spans="2:25" x14ac:dyDescent="0.25">
      <c r="B34" s="1">
        <v>33</v>
      </c>
      <c r="C34">
        <v>447.165436</v>
      </c>
      <c r="D34">
        <v>446.05493200000001</v>
      </c>
      <c r="E34" s="5">
        <f t="shared" si="0"/>
        <v>-1.1105039999999917</v>
      </c>
      <c r="F34">
        <f t="shared" si="1"/>
        <v>446.610184</v>
      </c>
      <c r="G34">
        <f>$G$85</f>
        <v>-1.0095958503531335</v>
      </c>
      <c r="H34">
        <f>$G$86</f>
        <v>4.3345833440240202</v>
      </c>
      <c r="I34">
        <f>$E$81</f>
        <v>1.6624937468354435</v>
      </c>
      <c r="J34">
        <f t="shared" si="2"/>
        <v>-0.24896126470808572</v>
      </c>
      <c r="O34">
        <f t="shared" si="3"/>
        <v>0.99751657013132833</v>
      </c>
      <c r="Y34" s="5"/>
    </row>
    <row r="35" spans="2:25" x14ac:dyDescent="0.25">
      <c r="B35" s="1">
        <v>34</v>
      </c>
      <c r="C35">
        <v>415.507294</v>
      </c>
      <c r="D35">
        <v>417.18035900000001</v>
      </c>
      <c r="E35" s="5">
        <f t="shared" si="0"/>
        <v>1.6730650000000082</v>
      </c>
      <c r="F35">
        <f t="shared" si="1"/>
        <v>416.34382649999998</v>
      </c>
      <c r="G35">
        <f>$G$85</f>
        <v>-1.0095958503531335</v>
      </c>
      <c r="H35">
        <f>$G$86</f>
        <v>4.3345833440240202</v>
      </c>
      <c r="I35">
        <f>$E$81</f>
        <v>1.6624937468354435</v>
      </c>
      <c r="J35">
        <f t="shared" si="2"/>
        <v>0.40104117173934556</v>
      </c>
      <c r="O35">
        <f t="shared" si="3"/>
        <v>1.0040265598803182</v>
      </c>
      <c r="Y35" s="5"/>
    </row>
    <row r="36" spans="2:25" x14ac:dyDescent="0.25">
      <c r="B36" s="1">
        <v>35</v>
      </c>
      <c r="C36">
        <v>415.53241000000003</v>
      </c>
      <c r="D36">
        <v>417.58142099999998</v>
      </c>
      <c r="E36" s="5">
        <f t="shared" si="0"/>
        <v>2.0490109999999504</v>
      </c>
      <c r="F36">
        <f t="shared" si="1"/>
        <v>416.5569155</v>
      </c>
      <c r="G36">
        <f>$G$85</f>
        <v>-1.0095958503531335</v>
      </c>
      <c r="H36">
        <f>$G$86</f>
        <v>4.3345833440240202</v>
      </c>
      <c r="I36">
        <f>$E$81</f>
        <v>1.6624937468354435</v>
      </c>
      <c r="J36">
        <f t="shared" si="2"/>
        <v>0.49068538420437785</v>
      </c>
      <c r="O36">
        <f t="shared" si="3"/>
        <v>1.0049310497826149</v>
      </c>
      <c r="Y36" s="5"/>
    </row>
    <row r="37" spans="2:25" x14ac:dyDescent="0.25">
      <c r="B37" s="1">
        <v>36</v>
      </c>
      <c r="C37">
        <v>415.48019399999998</v>
      </c>
      <c r="D37">
        <v>417.94122299999998</v>
      </c>
      <c r="E37" s="5">
        <f t="shared" si="0"/>
        <v>2.4610289999999964</v>
      </c>
      <c r="F37">
        <f t="shared" si="1"/>
        <v>416.71070850000001</v>
      </c>
      <c r="G37">
        <f>$G$85</f>
        <v>-1.0095958503531335</v>
      </c>
      <c r="H37">
        <f>$G$86</f>
        <v>4.3345833440240202</v>
      </c>
      <c r="I37">
        <f>$E$81</f>
        <v>1.6624937468354435</v>
      </c>
      <c r="J37">
        <f t="shared" si="2"/>
        <v>0.5888457191024673</v>
      </c>
      <c r="O37">
        <f t="shared" si="3"/>
        <v>1.0059233365044593</v>
      </c>
      <c r="Y37" s="5"/>
    </row>
    <row r="38" spans="2:25" x14ac:dyDescent="0.25">
      <c r="B38" s="1">
        <v>37</v>
      </c>
      <c r="C38">
        <v>415.80111699999998</v>
      </c>
      <c r="D38">
        <v>416.82568400000002</v>
      </c>
      <c r="E38" s="5">
        <f t="shared" si="0"/>
        <v>1.0245670000000473</v>
      </c>
      <c r="F38">
        <f t="shared" si="1"/>
        <v>416.3134005</v>
      </c>
      <c r="G38">
        <f>$G$85</f>
        <v>-1.0095958503531335</v>
      </c>
      <c r="H38">
        <f>$G$86</f>
        <v>4.3345833440240202</v>
      </c>
      <c r="I38">
        <f>$E$81</f>
        <v>1.6624937468354435</v>
      </c>
      <c r="J38">
        <f t="shared" si="2"/>
        <v>0.24580227162778368</v>
      </c>
      <c r="O38">
        <f t="shared" si="3"/>
        <v>1.0024640794796134</v>
      </c>
      <c r="Y38" s="5"/>
    </row>
    <row r="39" spans="2:25" x14ac:dyDescent="0.25">
      <c r="B39" s="1">
        <v>38</v>
      </c>
      <c r="C39">
        <v>415.77123999999998</v>
      </c>
      <c r="D39">
        <v>417.06723</v>
      </c>
      <c r="E39" s="5">
        <f t="shared" si="0"/>
        <v>1.2959900000000175</v>
      </c>
      <c r="F39">
        <f t="shared" si="1"/>
        <v>416.41923499999996</v>
      </c>
      <c r="G39">
        <f>$G$85</f>
        <v>-1.0095958503531335</v>
      </c>
      <c r="H39">
        <f>$G$86</f>
        <v>4.3345833440240202</v>
      </c>
      <c r="I39">
        <f>$E$81</f>
        <v>1.6624937468354435</v>
      </c>
      <c r="J39">
        <f t="shared" si="2"/>
        <v>0.31073887056530852</v>
      </c>
      <c r="O39">
        <f t="shared" si="3"/>
        <v>1.003117074668272</v>
      </c>
      <c r="Y39" s="5"/>
    </row>
    <row r="40" spans="2:25" x14ac:dyDescent="0.25">
      <c r="B40" s="1">
        <v>39</v>
      </c>
      <c r="C40">
        <v>415.56310999999999</v>
      </c>
      <c r="D40">
        <v>417.41485599999999</v>
      </c>
      <c r="E40" s="5">
        <f t="shared" si="0"/>
        <v>1.8517459999999915</v>
      </c>
      <c r="F40">
        <f t="shared" si="1"/>
        <v>416.48898299999996</v>
      </c>
      <c r="G40">
        <f>$G$85</f>
        <v>-1.0095958503531335</v>
      </c>
      <c r="H40">
        <f>$G$86</f>
        <v>4.3345833440240202</v>
      </c>
      <c r="I40">
        <f>$E$81</f>
        <v>1.6624937468354435</v>
      </c>
      <c r="J40">
        <f t="shared" si="2"/>
        <v>0.44362244740038476</v>
      </c>
      <c r="O40">
        <f t="shared" si="3"/>
        <v>1.0044559922559055</v>
      </c>
      <c r="Y40" s="5"/>
    </row>
    <row r="41" spans="2:25" x14ac:dyDescent="0.25">
      <c r="B41" s="1">
        <v>40</v>
      </c>
      <c r="C41">
        <v>415.58969100000002</v>
      </c>
      <c r="D41">
        <v>417.33660900000001</v>
      </c>
      <c r="E41" s="5">
        <f t="shared" si="0"/>
        <v>1.7469179999999938</v>
      </c>
      <c r="F41">
        <f t="shared" si="1"/>
        <v>416.46315000000004</v>
      </c>
      <c r="G41">
        <f>$G$85</f>
        <v>-1.0095958503531335</v>
      </c>
      <c r="H41">
        <f>$G$86</f>
        <v>4.3345833440240202</v>
      </c>
      <c r="I41">
        <f>$E$81</f>
        <v>1.6624937468354435</v>
      </c>
      <c r="J41">
        <f t="shared" si="2"/>
        <v>0.41858728957084945</v>
      </c>
      <c r="O41">
        <f t="shared" si="3"/>
        <v>1.0042034680788074</v>
      </c>
      <c r="Y41" s="5"/>
    </row>
    <row r="42" spans="2:25" x14ac:dyDescent="0.25">
      <c r="B42" s="1">
        <v>41</v>
      </c>
      <c r="C42">
        <v>415.40631100000002</v>
      </c>
      <c r="D42">
        <v>417.40093999999999</v>
      </c>
      <c r="E42" s="5">
        <f t="shared" si="0"/>
        <v>1.9946289999999749</v>
      </c>
      <c r="F42">
        <f t="shared" si="1"/>
        <v>416.40362549999998</v>
      </c>
      <c r="G42">
        <f>$G$85</f>
        <v>-1.0095958503531335</v>
      </c>
      <c r="H42">
        <f>$G$86</f>
        <v>4.3345833440240202</v>
      </c>
      <c r="I42">
        <f>$E$81</f>
        <v>1.6624937468354435</v>
      </c>
      <c r="J42">
        <f t="shared" si="2"/>
        <v>0.47786883278221048</v>
      </c>
      <c r="O42">
        <f t="shared" si="3"/>
        <v>1.004801633839405</v>
      </c>
      <c r="Y42" s="5"/>
    </row>
    <row r="43" spans="2:25" x14ac:dyDescent="0.25">
      <c r="B43" s="1">
        <v>42</v>
      </c>
      <c r="C43">
        <v>326.957855</v>
      </c>
      <c r="D43">
        <v>329.14623999999998</v>
      </c>
      <c r="E43" s="5">
        <f t="shared" si="0"/>
        <v>2.1883849999999825</v>
      </c>
      <c r="F43">
        <f t="shared" si="1"/>
        <v>328.05204749999996</v>
      </c>
      <c r="G43">
        <f>$G$85</f>
        <v>-1.0095958503531335</v>
      </c>
      <c r="H43">
        <f>$G$86</f>
        <v>4.3345833440240202</v>
      </c>
      <c r="I43">
        <f>$E$81</f>
        <v>1.6624937468354435</v>
      </c>
      <c r="J43">
        <f t="shared" si="2"/>
        <v>0.66486708157443408</v>
      </c>
      <c r="O43">
        <f t="shared" si="3"/>
        <v>1.0066931715098264</v>
      </c>
      <c r="Y43" s="5"/>
    </row>
    <row r="44" spans="2:25" x14ac:dyDescent="0.25">
      <c r="B44" s="1">
        <v>43</v>
      </c>
      <c r="C44">
        <v>326.73577899999998</v>
      </c>
      <c r="D44">
        <v>328.890625</v>
      </c>
      <c r="E44" s="5">
        <f t="shared" si="0"/>
        <v>2.1548460000000205</v>
      </c>
      <c r="F44">
        <f t="shared" si="1"/>
        <v>327.81320199999999</v>
      </c>
      <c r="G44">
        <f>$G$85</f>
        <v>-1.0095958503531335</v>
      </c>
      <c r="H44">
        <f>$G$86</f>
        <v>4.3345833440240202</v>
      </c>
      <c r="I44">
        <f>$E$81</f>
        <v>1.6624937468354435</v>
      </c>
      <c r="J44">
        <f t="shared" si="2"/>
        <v>0.65518620362013069</v>
      </c>
      <c r="O44">
        <f t="shared" si="3"/>
        <v>1.0065950720383152</v>
      </c>
      <c r="Y44" s="5"/>
    </row>
    <row r="45" spans="2:25" x14ac:dyDescent="0.25">
      <c r="B45" s="1">
        <v>44</v>
      </c>
      <c r="C45">
        <v>326.59481799999998</v>
      </c>
      <c r="D45">
        <v>329.31668100000002</v>
      </c>
      <c r="E45" s="5">
        <f t="shared" si="0"/>
        <v>2.7218630000000417</v>
      </c>
      <c r="F45">
        <f t="shared" si="1"/>
        <v>327.95574950000002</v>
      </c>
      <c r="G45">
        <f>$G$85</f>
        <v>-1.0095958503531335</v>
      </c>
      <c r="H45">
        <f>$G$86</f>
        <v>4.3345833440240202</v>
      </c>
      <c r="I45">
        <f>$E$81</f>
        <v>1.6624937468354435</v>
      </c>
      <c r="J45">
        <f t="shared" si="2"/>
        <v>0.8265184113160795</v>
      </c>
      <c r="O45">
        <f t="shared" si="3"/>
        <v>1.0083340667089213</v>
      </c>
      <c r="Y45" s="5"/>
    </row>
    <row r="46" spans="2:25" x14ac:dyDescent="0.25">
      <c r="B46" s="1">
        <v>45</v>
      </c>
      <c r="C46">
        <v>327.567047</v>
      </c>
      <c r="D46">
        <v>329.19592299999999</v>
      </c>
      <c r="E46" s="5">
        <f t="shared" si="0"/>
        <v>1.6288759999999911</v>
      </c>
      <c r="F46">
        <f t="shared" si="1"/>
        <v>328.381485</v>
      </c>
      <c r="G46">
        <f>$G$85</f>
        <v>-1.0095958503531335</v>
      </c>
      <c r="H46">
        <f>$G$86</f>
        <v>4.3345833440240202</v>
      </c>
      <c r="I46">
        <f>$E$81</f>
        <v>1.6624937468354435</v>
      </c>
      <c r="J46">
        <f t="shared" si="2"/>
        <v>0.49480442684583037</v>
      </c>
      <c r="O46">
        <f t="shared" si="3"/>
        <v>1.0049726491566167</v>
      </c>
      <c r="Y46" s="5"/>
    </row>
    <row r="47" spans="2:25" x14ac:dyDescent="0.25">
      <c r="B47" s="1">
        <v>46</v>
      </c>
      <c r="C47">
        <v>326.82473800000002</v>
      </c>
      <c r="D47">
        <v>328.44760100000002</v>
      </c>
      <c r="E47" s="5">
        <f t="shared" si="0"/>
        <v>1.6228629999999953</v>
      </c>
      <c r="F47">
        <f t="shared" si="1"/>
        <v>327.63616950000005</v>
      </c>
      <c r="G47">
        <f>$G$85</f>
        <v>-1.0095958503531335</v>
      </c>
      <c r="H47">
        <f>$G$86</f>
        <v>4.3345833440240202</v>
      </c>
      <c r="I47">
        <f>$E$81</f>
        <v>1.6624937468354435</v>
      </c>
      <c r="J47">
        <f t="shared" si="2"/>
        <v>0.49410103622586521</v>
      </c>
      <c r="O47">
        <f t="shared" si="3"/>
        <v>1.0049655451724098</v>
      </c>
      <c r="Y47" s="5"/>
    </row>
    <row r="48" spans="2:25" x14ac:dyDescent="0.25">
      <c r="B48" s="1">
        <v>47</v>
      </c>
      <c r="C48">
        <v>326.69897500000002</v>
      </c>
      <c r="D48">
        <v>328.71118200000001</v>
      </c>
      <c r="E48" s="5">
        <f t="shared" si="0"/>
        <v>2.0122069999999894</v>
      </c>
      <c r="F48">
        <f t="shared" si="1"/>
        <v>327.70507850000001</v>
      </c>
      <c r="G48">
        <f>$G$85</f>
        <v>-1.0095958503531335</v>
      </c>
      <c r="H48">
        <f>$G$86</f>
        <v>4.3345833440240202</v>
      </c>
      <c r="I48">
        <f>$E$81</f>
        <v>1.6624937468354435</v>
      </c>
      <c r="J48">
        <f t="shared" si="2"/>
        <v>0.61215045614115715</v>
      </c>
      <c r="O48">
        <f t="shared" si="3"/>
        <v>1.0061592081823947</v>
      </c>
      <c r="Y48" s="5"/>
    </row>
    <row r="49" spans="2:25" x14ac:dyDescent="0.25">
      <c r="B49" s="1">
        <v>48</v>
      </c>
      <c r="C49">
        <v>326.800476</v>
      </c>
      <c r="D49">
        <v>329.76309199999997</v>
      </c>
      <c r="E49" s="5">
        <f t="shared" si="0"/>
        <v>2.9626159999999686</v>
      </c>
      <c r="F49">
        <f t="shared" si="1"/>
        <v>328.28178400000002</v>
      </c>
      <c r="G49">
        <f>$G$85</f>
        <v>-1.0095958503531335</v>
      </c>
      <c r="H49">
        <f>$G$86</f>
        <v>4.3345833440240202</v>
      </c>
      <c r="I49">
        <f>$E$81</f>
        <v>1.6624937468354435</v>
      </c>
      <c r="J49">
        <f t="shared" si="2"/>
        <v>0.89840739363275035</v>
      </c>
      <c r="O49">
        <f t="shared" si="3"/>
        <v>1.0090655192313733</v>
      </c>
      <c r="Y49" s="5"/>
    </row>
    <row r="50" spans="2:25" x14ac:dyDescent="0.25">
      <c r="B50" s="1">
        <v>49</v>
      </c>
      <c r="C50">
        <v>326.63751200000002</v>
      </c>
      <c r="D50">
        <v>329.86795000000001</v>
      </c>
      <c r="E50" s="5">
        <f t="shared" si="0"/>
        <v>3.2304379999999924</v>
      </c>
      <c r="F50">
        <f t="shared" si="1"/>
        <v>328.25273100000004</v>
      </c>
      <c r="G50">
        <f>$G$85</f>
        <v>-1.0095958503531335</v>
      </c>
      <c r="H50">
        <f>$G$86</f>
        <v>4.3345833440240202</v>
      </c>
      <c r="I50">
        <f>$E$81</f>
        <v>1.6624937468354435</v>
      </c>
      <c r="J50">
        <f t="shared" si="2"/>
        <v>0.97931247943305566</v>
      </c>
      <c r="O50">
        <f t="shared" si="3"/>
        <v>1.0098899785888646</v>
      </c>
      <c r="Y50" s="5"/>
    </row>
    <row r="51" spans="2:25" x14ac:dyDescent="0.25">
      <c r="B51" s="1">
        <v>50</v>
      </c>
      <c r="C51">
        <v>326.52087399999999</v>
      </c>
      <c r="D51">
        <v>329.24005099999999</v>
      </c>
      <c r="E51" s="5">
        <f t="shared" si="0"/>
        <v>2.719177000000002</v>
      </c>
      <c r="F51">
        <f t="shared" si="1"/>
        <v>327.88046250000002</v>
      </c>
      <c r="G51">
        <f>$G$85</f>
        <v>-1.0095958503531335</v>
      </c>
      <c r="H51">
        <f>$G$86</f>
        <v>4.3345833440240202</v>
      </c>
      <c r="I51">
        <f>$E$81</f>
        <v>1.6624937468354435</v>
      </c>
      <c r="J51">
        <f t="shared" si="2"/>
        <v>0.82589496379345473</v>
      </c>
      <c r="O51">
        <f t="shared" si="3"/>
        <v>1.0083277279234528</v>
      </c>
      <c r="Y51" s="5"/>
    </row>
    <row r="52" spans="2:25" s="5" customFormat="1" x14ac:dyDescent="0.25">
      <c r="B52" s="1">
        <v>51</v>
      </c>
      <c r="C52" s="5">
        <v>322.419128</v>
      </c>
      <c r="D52" s="5">
        <v>324.667664</v>
      </c>
      <c r="E52" s="5">
        <f t="shared" si="0"/>
        <v>2.2485360000000014</v>
      </c>
      <c r="F52" s="5">
        <f t="shared" si="1"/>
        <v>323.54339600000003</v>
      </c>
      <c r="G52">
        <f>$G$85</f>
        <v>-1.0095958503531335</v>
      </c>
      <c r="H52">
        <f>$G$86</f>
        <v>4.3345833440240202</v>
      </c>
      <c r="I52">
        <f>$E$81</f>
        <v>1.6624937468354435</v>
      </c>
      <c r="J52">
        <f t="shared" si="2"/>
        <v>0.69256542899818974</v>
      </c>
      <c r="O52">
        <f t="shared" si="3"/>
        <v>1.0069739534808244</v>
      </c>
      <c r="W52"/>
      <c r="X52"/>
    </row>
    <row r="53" spans="2:25" s="5" customFormat="1" x14ac:dyDescent="0.25">
      <c r="B53" s="1">
        <v>52</v>
      </c>
      <c r="C53" s="5">
        <v>322.80191000000002</v>
      </c>
      <c r="D53" s="5">
        <v>325.15286300000002</v>
      </c>
      <c r="E53" s="5">
        <f t="shared" si="0"/>
        <v>2.3509530000000041</v>
      </c>
      <c r="F53" s="5">
        <f t="shared" si="1"/>
        <v>323.97738650000002</v>
      </c>
      <c r="G53">
        <f>$G$85</f>
        <v>-1.0095958503531335</v>
      </c>
      <c r="H53">
        <f>$G$86</f>
        <v>4.3345833440240202</v>
      </c>
      <c r="I53">
        <f>$E$81</f>
        <v>1.6624937468354435</v>
      </c>
      <c r="J53">
        <f t="shared" si="2"/>
        <v>0.72303007831734944</v>
      </c>
      <c r="O53">
        <f t="shared" si="3"/>
        <v>1.0072829587656404</v>
      </c>
      <c r="W53"/>
      <c r="X53"/>
    </row>
    <row r="54" spans="2:25" s="5" customFormat="1" x14ac:dyDescent="0.25">
      <c r="B54" s="1">
        <v>53</v>
      </c>
      <c r="C54" s="5">
        <v>322.75366200000002</v>
      </c>
      <c r="D54" s="5">
        <v>325.21572900000001</v>
      </c>
      <c r="E54" s="5">
        <f t="shared" si="0"/>
        <v>2.4620669999999905</v>
      </c>
      <c r="F54" s="5">
        <f t="shared" si="1"/>
        <v>323.98469550000004</v>
      </c>
      <c r="G54">
        <f>$G$85</f>
        <v>-1.0095958503531335</v>
      </c>
      <c r="H54">
        <f>$G$86</f>
        <v>4.3345833440240202</v>
      </c>
      <c r="I54">
        <f>$E$81</f>
        <v>1.6624937468354435</v>
      </c>
      <c r="J54">
        <f t="shared" si="2"/>
        <v>0.75705655675712735</v>
      </c>
      <c r="O54">
        <f t="shared" si="3"/>
        <v>1.0076283162358046</v>
      </c>
      <c r="W54"/>
      <c r="X54"/>
    </row>
    <row r="55" spans="2:25" x14ac:dyDescent="0.25">
      <c r="B55" s="1">
        <v>54</v>
      </c>
      <c r="C55">
        <v>322.288208</v>
      </c>
      <c r="D55">
        <v>324.92849699999999</v>
      </c>
      <c r="E55" s="5">
        <f t="shared" si="0"/>
        <v>2.6402889999999957</v>
      </c>
      <c r="F55">
        <f t="shared" si="1"/>
        <v>323.60835250000002</v>
      </c>
      <c r="G55">
        <f>$G$85</f>
        <v>-1.0095958503531335</v>
      </c>
      <c r="H55">
        <f>$G$86</f>
        <v>4.3345833440240202</v>
      </c>
      <c r="I55">
        <f>$E$81</f>
        <v>1.6624937468354435</v>
      </c>
      <c r="J55">
        <f t="shared" si="2"/>
        <v>0.81257538947099361</v>
      </c>
      <c r="O55">
        <f t="shared" si="3"/>
        <v>1.0081923226927372</v>
      </c>
      <c r="Y55" s="5"/>
    </row>
    <row r="56" spans="2:25" x14ac:dyDescent="0.25">
      <c r="B56" s="1">
        <v>55</v>
      </c>
      <c r="C56">
        <v>322.45568800000001</v>
      </c>
      <c r="D56">
        <v>324.76574699999998</v>
      </c>
      <c r="E56" s="5">
        <f t="shared" si="0"/>
        <v>2.310058999999967</v>
      </c>
      <c r="F56">
        <f t="shared" si="1"/>
        <v>323.61071749999996</v>
      </c>
      <c r="G56">
        <f>$G$85</f>
        <v>-1.0095958503531335</v>
      </c>
      <c r="H56">
        <f>$G$86</f>
        <v>4.3345833440240202</v>
      </c>
      <c r="I56">
        <f>$E$81</f>
        <v>1.6624937468354435</v>
      </c>
      <c r="J56">
        <f t="shared" si="2"/>
        <v>0.71130007438868459</v>
      </c>
      <c r="O56">
        <f t="shared" si="3"/>
        <v>1.0071639579823444</v>
      </c>
      <c r="Y56" s="5"/>
    </row>
    <row r="57" spans="2:25" x14ac:dyDescent="0.25">
      <c r="B57" s="1">
        <v>56</v>
      </c>
      <c r="C57">
        <v>322.92364500000002</v>
      </c>
      <c r="D57">
        <v>324.91299400000003</v>
      </c>
      <c r="E57" s="5">
        <f t="shared" si="0"/>
        <v>1.9893490000000043</v>
      </c>
      <c r="F57">
        <f t="shared" si="1"/>
        <v>323.91831950000005</v>
      </c>
      <c r="G57">
        <f>$G$85</f>
        <v>-1.0095958503531335</v>
      </c>
      <c r="H57">
        <f>$G$86</f>
        <v>4.3345833440240202</v>
      </c>
      <c r="I57">
        <f>$E$81</f>
        <v>1.6624937468354435</v>
      </c>
      <c r="J57">
        <f t="shared" si="2"/>
        <v>0.61227129623507892</v>
      </c>
      <c r="O57">
        <f t="shared" si="3"/>
        <v>1.0061604315162489</v>
      </c>
      <c r="Y57" s="5"/>
    </row>
    <row r="58" spans="2:25" x14ac:dyDescent="0.25">
      <c r="B58" s="1">
        <v>58</v>
      </c>
      <c r="C58">
        <v>322.32785000000001</v>
      </c>
      <c r="D58">
        <v>325.12692299999998</v>
      </c>
      <c r="E58" s="5">
        <f t="shared" si="0"/>
        <v>2.7990729999999644</v>
      </c>
      <c r="F58">
        <f t="shared" ref="F58:F71" si="4">AVERAGE(C58,D58)</f>
        <v>323.72738649999997</v>
      </c>
      <c r="G58">
        <f>$G$85</f>
        <v>-1.0095958503531335</v>
      </c>
      <c r="H58">
        <f>$G$86</f>
        <v>4.3345833440240202</v>
      </c>
      <c r="I58">
        <f>$E$81</f>
        <v>1.6624937468354435</v>
      </c>
      <c r="J58">
        <f t="shared" si="2"/>
        <v>0.86091701486067473</v>
      </c>
      <c r="O58">
        <f t="shared" si="3"/>
        <v>1.0086839315932519</v>
      </c>
      <c r="Y58" s="5"/>
    </row>
    <row r="59" spans="2:25" x14ac:dyDescent="0.25">
      <c r="B59" s="1">
        <v>59</v>
      </c>
      <c r="C59">
        <v>322.329498</v>
      </c>
      <c r="D59">
        <v>325.28738399999997</v>
      </c>
      <c r="E59" s="5">
        <f t="shared" si="0"/>
        <v>2.9578859999999736</v>
      </c>
      <c r="F59">
        <f t="shared" si="4"/>
        <v>323.80844100000002</v>
      </c>
      <c r="G59">
        <f>$G$85</f>
        <v>-1.0095958503531335</v>
      </c>
      <c r="H59">
        <f>$G$86</f>
        <v>4.3345833440240202</v>
      </c>
      <c r="I59">
        <f>$E$81</f>
        <v>1.6624937468354435</v>
      </c>
      <c r="J59">
        <f>(E59/D59)*100</f>
        <v>0.90931470001307335</v>
      </c>
      <c r="O59">
        <f t="shared" si="3"/>
        <v>1.0091765910918893</v>
      </c>
      <c r="Y59" s="5"/>
    </row>
    <row r="60" spans="2:25" x14ac:dyDescent="0.25">
      <c r="B60" s="1">
        <v>60</v>
      </c>
      <c r="C60">
        <v>321.93231200000002</v>
      </c>
      <c r="D60">
        <v>324.70825200000002</v>
      </c>
      <c r="E60" s="5">
        <f t="shared" si="0"/>
        <v>2.7759399999999914</v>
      </c>
      <c r="F60">
        <f t="shared" si="4"/>
        <v>323.32028200000002</v>
      </c>
      <c r="G60">
        <f>$G$85</f>
        <v>-1.0095958503531335</v>
      </c>
      <c r="H60">
        <f>$G$86</f>
        <v>4.3345833440240202</v>
      </c>
      <c r="I60">
        <f>$E$81</f>
        <v>1.6624937468354435</v>
      </c>
      <c r="J60">
        <f t="shared" si="2"/>
        <v>0.85490281903891718</v>
      </c>
      <c r="O60">
        <f t="shared" si="3"/>
        <v>1.0086227442742683</v>
      </c>
      <c r="Y60" s="5"/>
    </row>
    <row r="61" spans="2:25" x14ac:dyDescent="0.25">
      <c r="B61" s="1">
        <v>61</v>
      </c>
      <c r="C61">
        <v>321.90954599999998</v>
      </c>
      <c r="D61">
        <v>324.59182700000002</v>
      </c>
      <c r="E61" s="5">
        <f t="shared" si="0"/>
        <v>2.6822810000000459</v>
      </c>
      <c r="F61">
        <f t="shared" si="4"/>
        <v>323.25068650000003</v>
      </c>
      <c r="G61">
        <f>$G$85</f>
        <v>-1.0095958503531335</v>
      </c>
      <c r="H61">
        <f>$G$86</f>
        <v>4.3345833440240202</v>
      </c>
      <c r="I61">
        <f>$E$81</f>
        <v>1.6624937468354435</v>
      </c>
      <c r="J61">
        <f t="shared" si="2"/>
        <v>0.82635506407869164</v>
      </c>
      <c r="O61">
        <f t="shared" si="3"/>
        <v>1.0083324058988921</v>
      </c>
      <c r="Y61" s="5"/>
    </row>
    <row r="62" spans="2:25" x14ac:dyDescent="0.25">
      <c r="B62" s="1">
        <v>62</v>
      </c>
      <c r="C62">
        <v>321.94842499999999</v>
      </c>
      <c r="D62">
        <v>325.34219400000001</v>
      </c>
      <c r="E62" s="5">
        <f t="shared" si="0"/>
        <v>3.3937690000000202</v>
      </c>
      <c r="F62">
        <f t="shared" si="4"/>
        <v>323.6453095</v>
      </c>
      <c r="G62">
        <f>$G$85</f>
        <v>-1.0095958503531335</v>
      </c>
      <c r="H62">
        <f>$G$86</f>
        <v>4.3345833440240202</v>
      </c>
      <c r="I62">
        <f>$E$81</f>
        <v>1.6624937468354435</v>
      </c>
      <c r="J62">
        <f t="shared" si="2"/>
        <v>1.0431382902643178</v>
      </c>
      <c r="O62">
        <f t="shared" si="3"/>
        <v>1.0105413436950343</v>
      </c>
      <c r="Y62" s="5"/>
    </row>
    <row r="63" spans="2:25" x14ac:dyDescent="0.25">
      <c r="B63" s="1">
        <v>63</v>
      </c>
      <c r="C63">
        <v>322.30764799999997</v>
      </c>
      <c r="D63">
        <v>324.95575000000002</v>
      </c>
      <c r="E63" s="5">
        <f t="shared" ref="E63:E80" si="5">D63-C63</f>
        <v>2.6481020000000512</v>
      </c>
      <c r="F63">
        <f t="shared" si="4"/>
        <v>323.63169900000003</v>
      </c>
      <c r="G63">
        <f>$G$85</f>
        <v>-1.0095958503531335</v>
      </c>
      <c r="H63">
        <f>$G$86</f>
        <v>4.3345833440240202</v>
      </c>
      <c r="I63">
        <f>$E$81</f>
        <v>1.6624937468354435</v>
      </c>
      <c r="J63">
        <f t="shared" ref="J63:J71" si="6">(E63/D63)*100</f>
        <v>0.81491156872898884</v>
      </c>
      <c r="O63">
        <f t="shared" si="3"/>
        <v>1.0082160693872211</v>
      </c>
      <c r="Y63" s="5"/>
    </row>
    <row r="64" spans="2:25" x14ac:dyDescent="0.25">
      <c r="B64" s="1">
        <v>64</v>
      </c>
      <c r="C64">
        <v>322.09405500000003</v>
      </c>
      <c r="D64">
        <v>325.08828699999998</v>
      </c>
      <c r="E64" s="5">
        <f t="shared" si="5"/>
        <v>2.994231999999954</v>
      </c>
      <c r="F64">
        <f t="shared" si="4"/>
        <v>323.59117100000003</v>
      </c>
      <c r="G64">
        <f>$G$85</f>
        <v>-1.0095958503531335</v>
      </c>
      <c r="H64">
        <f>$G$86</f>
        <v>4.3345833440240202</v>
      </c>
      <c r="I64">
        <f>$E$81</f>
        <v>1.6624937468354435</v>
      </c>
      <c r="J64">
        <f t="shared" si="6"/>
        <v>0.92105194795897227</v>
      </c>
      <c r="O64">
        <f t="shared" ref="O64:O80" si="7">D64/C64</f>
        <v>1.0092961417744888</v>
      </c>
      <c r="Y64" s="5"/>
    </row>
    <row r="65" spans="2:25" s="10" customFormat="1" x14ac:dyDescent="0.25">
      <c r="B65" s="1">
        <v>65</v>
      </c>
      <c r="C65" s="10">
        <v>322.055115</v>
      </c>
      <c r="D65" s="10">
        <v>325.05029300000001</v>
      </c>
      <c r="E65" s="5">
        <f t="shared" si="5"/>
        <v>2.9951780000000099</v>
      </c>
      <c r="F65">
        <f t="shared" si="4"/>
        <v>323.55270400000001</v>
      </c>
      <c r="G65">
        <f>$G$85</f>
        <v>-1.0095958503531335</v>
      </c>
      <c r="H65">
        <f>$G$86</f>
        <v>4.3345833440240202</v>
      </c>
      <c r="I65">
        <f>$E$81</f>
        <v>1.6624937468354435</v>
      </c>
      <c r="J65">
        <f t="shared" si="6"/>
        <v>0.92145063840936448</v>
      </c>
      <c r="O65">
        <f t="shared" si="7"/>
        <v>1.0093002031655358</v>
      </c>
      <c r="Y65" s="2"/>
    </row>
    <row r="66" spans="2:25" s="10" customFormat="1" x14ac:dyDescent="0.25">
      <c r="B66" s="1">
        <v>68</v>
      </c>
      <c r="C66" s="10">
        <v>322.01577800000001</v>
      </c>
      <c r="D66" s="10">
        <v>325.53842200000003</v>
      </c>
      <c r="E66" s="5">
        <f t="shared" si="5"/>
        <v>3.5226440000000139</v>
      </c>
      <c r="F66">
        <f t="shared" si="4"/>
        <v>323.77710000000002</v>
      </c>
      <c r="G66">
        <f>$G$85</f>
        <v>-1.0095958503531335</v>
      </c>
      <c r="H66">
        <f>$G$86</f>
        <v>4.3345833440240202</v>
      </c>
      <c r="I66">
        <f>$E$81</f>
        <v>1.6624937468354435</v>
      </c>
      <c r="J66">
        <f t="shared" si="6"/>
        <v>1.0820977684778523</v>
      </c>
      <c r="O66">
        <f t="shared" si="7"/>
        <v>1.0109393521705015</v>
      </c>
      <c r="Y66" s="2"/>
    </row>
    <row r="67" spans="2:25" s="10" customFormat="1" x14ac:dyDescent="0.25">
      <c r="B67" s="1">
        <v>69</v>
      </c>
      <c r="C67" s="10">
        <v>288.99099699999999</v>
      </c>
      <c r="D67" s="10">
        <v>291.47918700000002</v>
      </c>
      <c r="E67" s="5">
        <f t="shared" si="5"/>
        <v>2.4881900000000314</v>
      </c>
      <c r="F67">
        <f t="shared" si="4"/>
        <v>290.23509200000001</v>
      </c>
      <c r="G67">
        <f>$G$85</f>
        <v>-1.0095958503531335</v>
      </c>
      <c r="H67">
        <f>$G$86</f>
        <v>4.3345833440240202</v>
      </c>
      <c r="I67">
        <f>$E$81</f>
        <v>1.6624937468354435</v>
      </c>
      <c r="J67">
        <f t="shared" si="6"/>
        <v>0.85364242490494924</v>
      </c>
      <c r="O67">
        <f t="shared" si="7"/>
        <v>1.0086099221976803</v>
      </c>
      <c r="Y67" s="2"/>
    </row>
    <row r="68" spans="2:25" s="10" customFormat="1" x14ac:dyDescent="0.25">
      <c r="B68" s="1">
        <v>70</v>
      </c>
      <c r="C68" s="10">
        <v>288.81234699999999</v>
      </c>
      <c r="D68" s="10">
        <v>292.03192100000001</v>
      </c>
      <c r="E68" s="5">
        <f t="shared" si="5"/>
        <v>3.2195740000000228</v>
      </c>
      <c r="F68">
        <f t="shared" si="4"/>
        <v>290.42213400000003</v>
      </c>
      <c r="G68">
        <f>$G$85</f>
        <v>-1.0095958503531335</v>
      </c>
      <c r="H68">
        <f>$G$86</f>
        <v>4.3345833440240202</v>
      </c>
      <c r="I68">
        <f>$E$81</f>
        <v>1.6624937468354435</v>
      </c>
      <c r="J68">
        <f t="shared" si="6"/>
        <v>1.1024733148949231</v>
      </c>
      <c r="O68">
        <f t="shared" si="7"/>
        <v>1.0111476328260995</v>
      </c>
      <c r="Y68" s="2"/>
    </row>
    <row r="69" spans="2:25" s="10" customFormat="1" x14ac:dyDescent="0.25">
      <c r="B69" s="1">
        <v>71</v>
      </c>
      <c r="C69" s="10">
        <v>288.61086999999998</v>
      </c>
      <c r="D69" s="10">
        <v>292.01864599999999</v>
      </c>
      <c r="E69" s="5">
        <f t="shared" si="5"/>
        <v>3.4077760000000126</v>
      </c>
      <c r="F69">
        <f t="shared" si="4"/>
        <v>290.31475799999998</v>
      </c>
      <c r="G69">
        <f>$G$85</f>
        <v>-1.0095958503531335</v>
      </c>
      <c r="H69">
        <f>$G$86</f>
        <v>4.3345833440240202</v>
      </c>
      <c r="I69">
        <f>$E$81</f>
        <v>1.6624937468354435</v>
      </c>
      <c r="J69">
        <f t="shared" si="6"/>
        <v>1.1669720569829682</v>
      </c>
      <c r="O69">
        <f t="shared" si="7"/>
        <v>1.0118075109229254</v>
      </c>
      <c r="Y69" s="2"/>
    </row>
    <row r="70" spans="2:25" s="10" customFormat="1" x14ac:dyDescent="0.25">
      <c r="B70" s="1">
        <v>72</v>
      </c>
      <c r="C70" s="10">
        <v>288.99902300000002</v>
      </c>
      <c r="D70" s="10">
        <v>291.08373999999998</v>
      </c>
      <c r="E70" s="5">
        <f t="shared" si="5"/>
        <v>2.0847169999999551</v>
      </c>
      <c r="F70">
        <f t="shared" si="4"/>
        <v>290.0413815</v>
      </c>
      <c r="G70">
        <f>$G$85</f>
        <v>-1.0095958503531335</v>
      </c>
      <c r="H70">
        <f>$G$86</f>
        <v>4.3345833440240202</v>
      </c>
      <c r="I70">
        <f>$E$81</f>
        <v>1.6624937468354435</v>
      </c>
      <c r="J70">
        <f t="shared" si="6"/>
        <v>0.71619149870753873</v>
      </c>
      <c r="O70">
        <f t="shared" si="7"/>
        <v>1.0072135780196045</v>
      </c>
      <c r="Y70" s="2"/>
    </row>
    <row r="71" spans="2:25" s="10" customFormat="1" x14ac:dyDescent="0.25">
      <c r="B71" s="1">
        <v>73</v>
      </c>
      <c r="C71" s="10">
        <v>288.87316900000002</v>
      </c>
      <c r="D71" s="10">
        <v>291.48525999999998</v>
      </c>
      <c r="E71" s="5">
        <f t="shared" si="5"/>
        <v>2.612090999999964</v>
      </c>
      <c r="F71">
        <f t="shared" si="4"/>
        <v>290.1792145</v>
      </c>
      <c r="G71">
        <f>$G$85</f>
        <v>-1.0095958503531335</v>
      </c>
      <c r="H71">
        <f>$G$86</f>
        <v>4.3345833440240202</v>
      </c>
      <c r="I71">
        <f>$E$81</f>
        <v>1.6624937468354435</v>
      </c>
      <c r="J71">
        <f t="shared" si="6"/>
        <v>0.89613142016167957</v>
      </c>
      <c r="O71">
        <f t="shared" si="7"/>
        <v>1.0090423455007687</v>
      </c>
      <c r="Y71" s="2"/>
    </row>
    <row r="72" spans="2:25" s="10" customFormat="1" x14ac:dyDescent="0.25">
      <c r="B72" s="1">
        <v>74</v>
      </c>
      <c r="C72" s="10">
        <v>288.37667800000003</v>
      </c>
      <c r="D72" s="10">
        <v>291.87924199999998</v>
      </c>
      <c r="E72" s="5">
        <f t="shared" si="5"/>
        <v>3.5025639999999498</v>
      </c>
      <c r="F72">
        <f t="shared" ref="F72:F80" si="8">AVERAGE(C72,D72)</f>
        <v>290.12796000000003</v>
      </c>
      <c r="G72">
        <f>$G$85</f>
        <v>-1.0095958503531335</v>
      </c>
      <c r="H72">
        <f>$G$86</f>
        <v>4.3345833440240202</v>
      </c>
      <c r="I72">
        <f>$E$81</f>
        <v>1.6624937468354435</v>
      </c>
      <c r="J72">
        <f t="shared" ref="J72:J79" si="9">(E72/D72)*100</f>
        <v>1.2000044867870219</v>
      </c>
      <c r="O72">
        <f t="shared" si="7"/>
        <v>1.0121457949522532</v>
      </c>
      <c r="Y72" s="2"/>
    </row>
    <row r="73" spans="2:25" s="10" customFormat="1" ht="18" customHeight="1" x14ac:dyDescent="0.25">
      <c r="B73" s="1">
        <v>75</v>
      </c>
      <c r="C73" s="10">
        <v>288.49395800000002</v>
      </c>
      <c r="D73" s="10">
        <v>292.07113600000002</v>
      </c>
      <c r="E73" s="5">
        <f t="shared" si="5"/>
        <v>3.5771780000000035</v>
      </c>
      <c r="F73">
        <f t="shared" si="8"/>
        <v>290.28254700000002</v>
      </c>
      <c r="G73">
        <f>$G$85</f>
        <v>-1.0095958503531335</v>
      </c>
      <c r="H73">
        <f>$G$86</f>
        <v>4.3345833440240202</v>
      </c>
      <c r="I73">
        <f>$E$81</f>
        <v>1.6624937468354435</v>
      </c>
      <c r="J73">
        <f t="shared" si="9"/>
        <v>1.2247625866049301</v>
      </c>
      <c r="O73">
        <f t="shared" si="7"/>
        <v>1.0123994901827371</v>
      </c>
      <c r="Y73" s="2"/>
    </row>
    <row r="74" spans="2:25" s="10" customFormat="1" ht="18" customHeight="1" x14ac:dyDescent="0.25">
      <c r="B74" s="1">
        <v>76</v>
      </c>
      <c r="C74" s="10">
        <v>288.243988</v>
      </c>
      <c r="D74" s="10">
        <v>291.74295000000001</v>
      </c>
      <c r="E74" s="5">
        <f t="shared" si="5"/>
        <v>3.4989620000000059</v>
      </c>
      <c r="F74">
        <f t="shared" si="8"/>
        <v>289.993469</v>
      </c>
      <c r="G74">
        <f>$G$85</f>
        <v>-1.0095958503531335</v>
      </c>
      <c r="H74">
        <f>$G$86</f>
        <v>4.3345833440240202</v>
      </c>
      <c r="I74">
        <f>$E$81</f>
        <v>1.6624937468354435</v>
      </c>
      <c r="J74">
        <f t="shared" si="9"/>
        <v>1.1993304379763097</v>
      </c>
      <c r="O74">
        <f t="shared" si="7"/>
        <v>1.0121388897797237</v>
      </c>
      <c r="Y74" s="2"/>
    </row>
    <row r="75" spans="2:25" s="10" customFormat="1" ht="18" customHeight="1" x14ac:dyDescent="0.25">
      <c r="B75" s="1">
        <v>78</v>
      </c>
      <c r="C75" s="10">
        <v>288.47036700000001</v>
      </c>
      <c r="D75" s="10">
        <v>290.794128</v>
      </c>
      <c r="E75" s="5">
        <f t="shared" si="5"/>
        <v>2.3237609999999904</v>
      </c>
      <c r="F75">
        <f t="shared" si="8"/>
        <v>289.63224750000001</v>
      </c>
      <c r="G75">
        <f>$G$85</f>
        <v>-1.0095958503531335</v>
      </c>
      <c r="H75">
        <f>$G$86</f>
        <v>4.3345833440240202</v>
      </c>
      <c r="I75">
        <f>$E$81</f>
        <v>1.6624937468354435</v>
      </c>
      <c r="J75">
        <f t="shared" si="9"/>
        <v>0.79910863949769662</v>
      </c>
      <c r="O75">
        <f t="shared" si="7"/>
        <v>1.0080554582578667</v>
      </c>
      <c r="Y75" s="2"/>
    </row>
    <row r="76" spans="2:25" s="10" customFormat="1" ht="18" customHeight="1" x14ac:dyDescent="0.25">
      <c r="B76" s="1">
        <v>79</v>
      </c>
      <c r="C76" s="10">
        <v>288.446259</v>
      </c>
      <c r="D76" s="10">
        <v>291.22109999999998</v>
      </c>
      <c r="E76" s="5">
        <f t="shared" si="5"/>
        <v>2.7748409999999808</v>
      </c>
      <c r="F76">
        <f t="shared" si="8"/>
        <v>289.83367950000002</v>
      </c>
      <c r="G76">
        <f>$G$85</f>
        <v>-1.0095958503531335</v>
      </c>
      <c r="H76">
        <f>$G$86</f>
        <v>4.3345833440240202</v>
      </c>
      <c r="I76">
        <f>$E$81</f>
        <v>1.6624937468354435</v>
      </c>
      <c r="J76">
        <f t="shared" si="9"/>
        <v>0.95282965416996945</v>
      </c>
      <c r="O76">
        <f t="shared" si="7"/>
        <v>1.0096199583576502</v>
      </c>
      <c r="Y76" s="2"/>
    </row>
    <row r="77" spans="2:25" s="10" customFormat="1" x14ac:dyDescent="0.25">
      <c r="B77" s="1">
        <v>81</v>
      </c>
      <c r="C77" s="10">
        <v>288.583527</v>
      </c>
      <c r="D77" s="10">
        <v>290.49548299999998</v>
      </c>
      <c r="E77" s="5">
        <f t="shared" si="5"/>
        <v>1.9119559999999751</v>
      </c>
      <c r="F77">
        <f t="shared" si="8"/>
        <v>289.53950499999996</v>
      </c>
      <c r="G77">
        <f>$G$85</f>
        <v>-1.0095958503531335</v>
      </c>
      <c r="H77">
        <f>$G$86</f>
        <v>4.3345833440240202</v>
      </c>
      <c r="I77">
        <f>$E$81</f>
        <v>1.6624937468354435</v>
      </c>
      <c r="J77">
        <f t="shared" si="9"/>
        <v>0.65817064701139438</v>
      </c>
      <c r="O77">
        <f t="shared" si="7"/>
        <v>1.0066253123311504</v>
      </c>
      <c r="Y77" s="2"/>
    </row>
    <row r="78" spans="2:25" s="10" customFormat="1" x14ac:dyDescent="0.25">
      <c r="B78" s="1">
        <v>82</v>
      </c>
      <c r="C78" s="10">
        <v>288.66424599999999</v>
      </c>
      <c r="D78" s="10">
        <v>290.80676299999999</v>
      </c>
      <c r="E78" s="5">
        <f t="shared" si="5"/>
        <v>2.142516999999998</v>
      </c>
      <c r="F78">
        <f t="shared" si="8"/>
        <v>289.73550449999999</v>
      </c>
      <c r="G78">
        <f>$G$85</f>
        <v>-1.0095958503531335</v>
      </c>
      <c r="H78">
        <f>$G$86</f>
        <v>4.3345833440240202</v>
      </c>
      <c r="I78">
        <f>$E$81</f>
        <v>1.6624937468354435</v>
      </c>
      <c r="J78">
        <f t="shared" si="9"/>
        <v>0.73674937195322321</v>
      </c>
      <c r="O78">
        <f t="shared" si="7"/>
        <v>1.0074221765587139</v>
      </c>
      <c r="Y78" s="2"/>
    </row>
    <row r="79" spans="2:25" s="10" customFormat="1" x14ac:dyDescent="0.25">
      <c r="B79" s="1">
        <v>83</v>
      </c>
      <c r="C79" s="10">
        <v>288.08197000000001</v>
      </c>
      <c r="D79" s="10">
        <v>290.77572600000002</v>
      </c>
      <c r="E79" s="5">
        <f t="shared" si="5"/>
        <v>2.6937560000000076</v>
      </c>
      <c r="F79">
        <f t="shared" si="8"/>
        <v>289.42884800000002</v>
      </c>
      <c r="G79">
        <f>$G$85</f>
        <v>-1.0095958503531335</v>
      </c>
      <c r="H79">
        <f>$G$86</f>
        <v>4.3345833440240202</v>
      </c>
      <c r="I79">
        <f>$E$81</f>
        <v>1.6624937468354435</v>
      </c>
      <c r="J79">
        <f t="shared" si="9"/>
        <v>0.92640332707827444</v>
      </c>
      <c r="O79">
        <f t="shared" si="7"/>
        <v>1.009350658078324</v>
      </c>
      <c r="Y79" s="2"/>
    </row>
    <row r="80" spans="2:25" s="10" customFormat="1" x14ac:dyDescent="0.25">
      <c r="B80" s="1">
        <v>86</v>
      </c>
      <c r="C80" s="10">
        <v>288.101471</v>
      </c>
      <c r="D80" s="10">
        <v>291.71310399999999</v>
      </c>
      <c r="E80" s="5">
        <f t="shared" si="5"/>
        <v>3.6116329999999834</v>
      </c>
      <c r="F80">
        <f t="shared" si="8"/>
        <v>289.9072875</v>
      </c>
      <c r="G80">
        <f>$G$85</f>
        <v>-1.0095958503531335</v>
      </c>
      <c r="H80">
        <f>$G$86</f>
        <v>4.3345833440240202</v>
      </c>
      <c r="I80">
        <f>$E$81</f>
        <v>1.6624937468354435</v>
      </c>
      <c r="J80">
        <f t="shared" ref="J80" si="10">(E80/D80)*100</f>
        <v>1.2380770525824523</v>
      </c>
      <c r="O80">
        <f t="shared" si="7"/>
        <v>1.0125359755625822</v>
      </c>
      <c r="Y80" s="2"/>
    </row>
    <row r="81" spans="1:33" s="9" customFormat="1" x14ac:dyDescent="0.25">
      <c r="B81" s="9">
        <f>COUNT(B2:B80)</f>
        <v>79</v>
      </c>
      <c r="E81" s="14">
        <f>AVERAGE(E2:E80)</f>
        <v>1.6624937468354435</v>
      </c>
      <c r="F81" s="9" t="s">
        <v>0</v>
      </c>
      <c r="J81"/>
    </row>
    <row r="82" spans="1:33" x14ac:dyDescent="0.25">
      <c r="A82" s="2"/>
      <c r="E82" s="2">
        <f>STDEV(E2:E80)</f>
        <v>1.3633110189737638</v>
      </c>
      <c r="F82" t="s">
        <v>1</v>
      </c>
      <c r="G82" s="10"/>
      <c r="H82" s="10"/>
    </row>
    <row r="84" spans="1:33" ht="15.75" thickBot="1" x14ac:dyDescent="0.3">
      <c r="F84" t="s">
        <v>4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x14ac:dyDescent="0.25">
      <c r="F85" s="7" t="s">
        <v>2</v>
      </c>
      <c r="G85" s="3">
        <f>E81-(1.96*E82)</f>
        <v>-1.0095958503531335</v>
      </c>
      <c r="H85" t="s">
        <v>17</v>
      </c>
      <c r="I85" s="1" t="s">
        <v>24</v>
      </c>
      <c r="J85" s="15">
        <f>E82/E81</f>
        <v>0.82003978755939744</v>
      </c>
      <c r="K85">
        <f>J85*1+0</f>
        <v>0.82003978755939744</v>
      </c>
      <c r="L85">
        <f>E81/800</f>
        <v>2.0781171835443043E-3</v>
      </c>
      <c r="M85" t="s">
        <v>25</v>
      </c>
      <c r="N85">
        <f>Q92</f>
        <v>0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.75" thickBot="1" x14ac:dyDescent="0.3">
      <c r="F86" s="8" t="s">
        <v>3</v>
      </c>
      <c r="G86" s="4">
        <f>E81+(1.96*E82)</f>
        <v>4.3345833440240202</v>
      </c>
      <c r="H86" t="s">
        <v>18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25"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x14ac:dyDescent="0.25">
      <c r="F88" t="s">
        <v>7</v>
      </c>
      <c r="P88">
        <f>(G85-G86)/2</f>
        <v>-2.672089597188577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25">
      <c r="F89" s="11" t="s">
        <v>8</v>
      </c>
      <c r="G89">
        <f>((E82)^2)/B81</f>
        <v>2.352679663867446E-2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25">
      <c r="F90" s="11" t="s">
        <v>9</v>
      </c>
      <c r="G90">
        <f>((E82)^2)/(2*(B81-1))</f>
        <v>1.1914211118303092E-2</v>
      </c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25">
      <c r="F91" s="12" t="s">
        <v>10</v>
      </c>
      <c r="G91" s="10" t="s">
        <v>11</v>
      </c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x14ac:dyDescent="0.25">
      <c r="E92" s="11" t="s">
        <v>14</v>
      </c>
      <c r="F92" s="12" t="s">
        <v>12</v>
      </c>
      <c r="G92" s="10">
        <f>E82/(SQRT(B81))</f>
        <v>0.15338447326465107</v>
      </c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.75" thickBot="1" x14ac:dyDescent="0.3">
      <c r="F93" s="13" t="s">
        <v>21</v>
      </c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" customHeight="1" x14ac:dyDescent="0.25">
      <c r="F94" s="21" t="s">
        <v>15</v>
      </c>
      <c r="G94" s="3">
        <f>E81+(1.984*G92)</f>
        <v>1.9668085417925112</v>
      </c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.75" thickBot="1" x14ac:dyDescent="0.3">
      <c r="F95" s="22"/>
      <c r="G95" s="4">
        <f>E81-(1.984*G92)</f>
        <v>1.3581789518783758</v>
      </c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x14ac:dyDescent="0.25">
      <c r="F96" s="23" t="s">
        <v>13</v>
      </c>
      <c r="G96" s="25">
        <f>1.71*G92</f>
        <v>0.26228744928255332</v>
      </c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3:33" ht="15.75" thickBot="1" x14ac:dyDescent="0.3">
      <c r="F97" s="24"/>
      <c r="G97" s="26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3:33" x14ac:dyDescent="0.25">
      <c r="E98" t="s">
        <v>17</v>
      </c>
      <c r="F98" s="27" t="s">
        <v>16</v>
      </c>
      <c r="G98" s="3">
        <f>G85-(1.984*G96)</f>
        <v>-1.5299741497297192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3:33" ht="15.75" thickBot="1" x14ac:dyDescent="0.3">
      <c r="F99" s="28"/>
      <c r="G99" s="4">
        <f>G85+(1.984*G96)</f>
        <v>-0.48921755097654773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3:33" x14ac:dyDescent="0.25">
      <c r="E100" t="s">
        <v>18</v>
      </c>
      <c r="F100" s="27" t="s">
        <v>19</v>
      </c>
      <c r="G100" s="3">
        <f>G86-(1.984*G96)</f>
        <v>3.8142050446474345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3:33" ht="15.75" thickBot="1" x14ac:dyDescent="0.3">
      <c r="F101" s="28"/>
      <c r="G101" s="4">
        <f>G86+(1.984*G96)</f>
        <v>4.854961643400606</v>
      </c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3:33" x14ac:dyDescent="0.25"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3:33" x14ac:dyDescent="0.25">
      <c r="C103" s="2"/>
      <c r="D103" s="2"/>
      <c r="E103" s="2"/>
      <c r="F103" s="20"/>
      <c r="G103" s="2"/>
      <c r="H103" s="2"/>
      <c r="I103" s="2"/>
      <c r="J103" s="2"/>
      <c r="K103" s="2"/>
      <c r="L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3:33" x14ac:dyDescent="0.25">
      <c r="C104" s="2"/>
      <c r="D104" s="2"/>
      <c r="E104" s="2"/>
      <c r="F104" s="20"/>
      <c r="G104" s="2"/>
      <c r="H104" s="2"/>
      <c r="I104" s="2"/>
      <c r="J104" s="2"/>
      <c r="K104" s="2"/>
      <c r="L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3:33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3:33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3:33" x14ac:dyDescent="0.25">
      <c r="C107" s="2"/>
      <c r="D107" s="2"/>
      <c r="E107" s="2"/>
      <c r="F107" s="17"/>
      <c r="G107" s="17"/>
      <c r="H107" s="17"/>
      <c r="I107" s="17"/>
      <c r="J107" s="17"/>
      <c r="K107" s="2"/>
      <c r="L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3:33" x14ac:dyDescent="0.25">
      <c r="C108" s="2"/>
      <c r="D108" s="2"/>
      <c r="E108" s="2"/>
      <c r="F108" s="17"/>
      <c r="G108" s="17"/>
      <c r="H108" s="17"/>
      <c r="I108" s="17"/>
      <c r="J108" s="17"/>
      <c r="K108" s="2"/>
      <c r="L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3:33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3:33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3:33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3:33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3:33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3:33" x14ac:dyDescent="0.25">
      <c r="C114" s="2"/>
      <c r="D114" s="2"/>
      <c r="E114" s="2"/>
      <c r="F114" s="17"/>
      <c r="G114" s="2"/>
      <c r="H114" s="2"/>
      <c r="I114" s="2"/>
      <c r="J114" s="2"/>
      <c r="K114" s="2"/>
      <c r="L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3:33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3:33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3:33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3:33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3:33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3:33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3:33" x14ac:dyDescent="0.25"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3:33" x14ac:dyDescent="0.25"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3:33" x14ac:dyDescent="0.25"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3:33" x14ac:dyDescent="0.25"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3:33" x14ac:dyDescent="0.25">
      <c r="AD125" s="10"/>
      <c r="AE125" s="10"/>
    </row>
  </sheetData>
  <mergeCells count="6">
    <mergeCell ref="F103:F104"/>
    <mergeCell ref="F94:F95"/>
    <mergeCell ref="F96:F97"/>
    <mergeCell ref="G96:G97"/>
    <mergeCell ref="F98:F99"/>
    <mergeCell ref="F100:F10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2016-11-15T14:00:21Z</dcterms:modified>
</cp:coreProperties>
</file>